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Knjižnica\Documents\"/>
    </mc:Choice>
  </mc:AlternateContent>
  <xr:revisionPtr revIDLastSave="0" documentId="8_{9860CF5D-2E1E-4A0E-95A9-FC4AFBEF5748}" xr6:coauthVersionLast="37" xr6:coauthVersionMax="37" xr10:uidLastSave="{00000000-0000-0000-0000-000000000000}"/>
  <bookViews>
    <workbookView xWindow="0" yWindow="0" windowWidth="28800" windowHeight="12225" firstSheet="2" activeTab="2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POSEBNI DIO" sheetId="7" r:id="rId5"/>
  </sheets>
  <externalReferences>
    <externalReference r:id="rId6"/>
  </externalReferences>
  <definedNames>
    <definedName name="_xlnm.Print_Area" localSheetId="1">' Račun prihoda i rashoda'!$B$1:$I$91</definedName>
    <definedName name="_xlnm.Print_Area" localSheetId="0">SAŽETAK!$B$1:$K$27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7" l="1"/>
  <c r="G12" i="7"/>
  <c r="G13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9" i="7"/>
  <c r="E102" i="7"/>
  <c r="E103" i="7"/>
  <c r="E104" i="7"/>
  <c r="E83" i="7"/>
  <c r="G10" i="7"/>
  <c r="E12" i="7"/>
  <c r="E11" i="7"/>
  <c r="H7" i="8" l="1"/>
  <c r="H8" i="8"/>
  <c r="H9" i="8"/>
  <c r="H6" i="8"/>
  <c r="G7" i="8"/>
  <c r="G8" i="8"/>
  <c r="G9" i="8"/>
  <c r="G6" i="8"/>
  <c r="G7" i="5"/>
  <c r="G8" i="5"/>
  <c r="G9" i="5"/>
  <c r="G10" i="5"/>
  <c r="G11" i="5"/>
  <c r="G12" i="5"/>
  <c r="G13" i="5"/>
  <c r="G14" i="5"/>
  <c r="G16" i="5"/>
  <c r="G17" i="5"/>
  <c r="G18" i="5"/>
  <c r="G19" i="5"/>
  <c r="G20" i="5"/>
  <c r="G21" i="5"/>
  <c r="G22" i="5"/>
  <c r="G23" i="5"/>
  <c r="G24" i="5"/>
  <c r="G6" i="5"/>
  <c r="H7" i="5"/>
  <c r="H8" i="5"/>
  <c r="H9" i="5"/>
  <c r="H10" i="5"/>
  <c r="H11" i="5"/>
  <c r="H12" i="5"/>
  <c r="H13" i="5"/>
  <c r="H14" i="5"/>
  <c r="H16" i="5"/>
  <c r="H17" i="5"/>
  <c r="H18" i="5"/>
  <c r="H19" i="5"/>
  <c r="H20" i="5"/>
  <c r="H21" i="5"/>
  <c r="H22" i="5"/>
  <c r="H23" i="5"/>
  <c r="H24" i="5"/>
  <c r="H6" i="5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8" i="3"/>
  <c r="K79" i="3"/>
  <c r="K80" i="3"/>
  <c r="K81" i="3"/>
  <c r="K82" i="3"/>
  <c r="K83" i="3"/>
  <c r="K84" i="3"/>
  <c r="K85" i="3"/>
  <c r="K86" i="3"/>
  <c r="K87" i="3"/>
  <c r="K88" i="3"/>
  <c r="K92" i="3"/>
  <c r="K93" i="3"/>
  <c r="K94" i="3"/>
  <c r="K95" i="3"/>
  <c r="K96" i="3"/>
  <c r="K39" i="3"/>
  <c r="K12" i="1"/>
  <c r="K13" i="1"/>
  <c r="K15" i="1"/>
  <c r="K16" i="1"/>
  <c r="K10" i="1"/>
  <c r="K10" i="3"/>
  <c r="L10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8" i="3"/>
  <c r="L79" i="3"/>
  <c r="L80" i="3"/>
  <c r="L81" i="3"/>
  <c r="L82" i="3"/>
  <c r="L83" i="3"/>
  <c r="L84" i="3"/>
  <c r="L85" i="3"/>
  <c r="L86" i="3"/>
  <c r="L87" i="3"/>
  <c r="L39" i="3"/>
  <c r="L12" i="3"/>
  <c r="L17" i="3"/>
  <c r="L18" i="3"/>
  <c r="L22" i="3"/>
  <c r="L23" i="3"/>
  <c r="L25" i="3"/>
  <c r="L26" i="3"/>
  <c r="L27" i="3"/>
  <c r="L28" i="3"/>
  <c r="L29" i="3"/>
  <c r="L11" i="3"/>
  <c r="K12" i="3"/>
  <c r="K15" i="3"/>
  <c r="K16" i="3"/>
  <c r="K19" i="3"/>
  <c r="K20" i="3"/>
  <c r="K21" i="3"/>
  <c r="K22" i="3"/>
  <c r="K23" i="3"/>
  <c r="K25" i="3"/>
  <c r="K26" i="3"/>
  <c r="K27" i="3"/>
  <c r="K28" i="3"/>
  <c r="K29" i="3"/>
  <c r="K30" i="3"/>
  <c r="K11" i="3"/>
  <c r="L12" i="1"/>
  <c r="L13" i="1"/>
  <c r="L15" i="1"/>
  <c r="L16" i="1"/>
  <c r="L10" i="1"/>
  <c r="E81" i="7"/>
  <c r="E81" i="7" a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<sst xmlns="http://schemas.openxmlformats.org/spreadsheetml/2006/main" count="349" uniqueCount="201">
  <si>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</si>
  <si>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</si>
  <si>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</si>
  <si>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</si>
  <si>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</si>
  <si>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</si>
  <si>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</si>
  <si>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</si>
  <si>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</si>
  <si>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II. POSEBNI DIO</t>
  </si>
  <si>
    <t>I. OPĆI DIO</t>
  </si>
  <si>
    <t>Materijalni rashodi</t>
  </si>
  <si>
    <t>Pomoći iz inozemstva i od subjekata unutar općeg proračuna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</si>
  <si>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</si>
  <si>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</si>
  <si>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</si>
  <si>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</si>
  <si>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3 Vlastiti prihodi</t>
  </si>
  <si>
    <t>31 Vlastiti prihodi</t>
  </si>
  <si>
    <t>Prihodi od prodaje nefinancijske imovine</t>
  </si>
  <si>
    <t>Prihodi od prodaje proizvedene dugotrajne imovine</t>
  </si>
  <si>
    <t>IZVRŠENJE FINANCIJSKOG PLANA PRORAČUNSKOG KORISNIKA DRŽAVNOG PRORAČUNA
ZA PRVO POLUGODIŠTE 2023. GODINE</t>
  </si>
  <si>
    <t xml:space="preserve">OSTVARENJE/ IZVRŠENJE 
1.-6.2022. </t>
  </si>
  <si>
    <t xml:space="preserve">OSTVARENJE/ IZVRŠENJE 
1.-6.2023. 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</si>
  <si>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</si>
  <si>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</si>
  <si>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</si>
  <si>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</si>
  <si>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</si>
  <si>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</si>
  <si>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</si>
  <si>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Pomoći od inozemnih vlada</t>
  </si>
  <si>
    <t>Tekuće pomoći od inozemnih vlada</t>
  </si>
  <si>
    <t>Prihodi od prodaje proizvoda i robe te pruženih usluga</t>
  </si>
  <si>
    <t>Prihodi od prodaje proizvoda i robe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</si>
  <si>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</si>
  <si>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</si>
  <si>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</si>
  <si>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</si>
  <si>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</si>
  <si>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</si>
  <si>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Materijalna imovina - prirodna bogatstva</t>
  </si>
  <si>
    <t>Zemljište</t>
  </si>
  <si>
    <t>6=5/2*100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</si>
  <si>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</si>
  <si>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</si>
  <si>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</si>
  <si>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UKUPNO PRIHODI </t>
  </si>
  <si>
    <t>UKUPNO RASHODI</t>
  </si>
  <si>
    <t>UKUPNO PRIHODI</t>
  </si>
  <si>
    <t>TEKUĆI PLAN 2023.*</t>
  </si>
  <si>
    <t>INDEKS**</t>
  </si>
  <si>
    <t>RAZLIKA PRIMITAKA I IZDATAKA</t>
  </si>
  <si>
    <t>IZVORNI PLAN ILI REBALANS 2023.*</t>
  </si>
  <si>
    <t>SAŽETAK  RAČUNA PRIHODA I RASHODA I RAČUNA FINANCIRANJA</t>
  </si>
  <si>
    <t xml:space="preserve"> RAČUN PRIHODA I RASHODA </t>
  </si>
  <si>
    <t xml:space="preserve">OSTVARENJE/IZVRŠENJE 
1.-6.2022. </t>
  </si>
  <si>
    <t xml:space="preserve">OSTVARENJE/IZVRŠENJE 
1.-6.2023.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</si>
  <si>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</si>
  <si>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IZVRŠENJE 
1.-6.2022. </t>
  </si>
  <si>
    <t xml:space="preserve"> IZVRŠENJE 
1.-6.2023.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</si>
  <si>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</si>
  <si>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</si>
  <si>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</si>
  <si>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</si>
  <si>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</si>
  <si>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</si>
  <si>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</si>
  <si>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</si>
  <si>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SAŽETAK RAČUNA PRIHODA I RASHODA</t>
  </si>
  <si>
    <t>7=5/3*100</t>
  </si>
  <si>
    <t>Donacije od pravnih i fizičkih osoba izvan opće države</t>
  </si>
  <si>
    <t>Prihodi iz proračuna</t>
  </si>
  <si>
    <t>Prihodi iz proračuna za financir.redovne djel. prorač.koris.</t>
  </si>
  <si>
    <t>Prihodi za financir. rashoda poslovanje</t>
  </si>
  <si>
    <t>Prihodi od pruženih usluga</t>
  </si>
  <si>
    <t>Prijenosi između prorač.korisnika istog proračuna</t>
  </si>
  <si>
    <t>Tekući prijenosi između prorač.korisnika istog prorač.</t>
  </si>
  <si>
    <t>Prihodi od imovine</t>
  </si>
  <si>
    <t>Prihodi od financijske imovine</t>
  </si>
  <si>
    <t>Prihodi od dividendi</t>
  </si>
  <si>
    <t xml:space="preserve">Tekuće donacije </t>
  </si>
  <si>
    <t>Pomoći od međunarodnih org. te institucija i tijela EU</t>
  </si>
  <si>
    <t>Tekuće potpore od međunarodnih organizacija</t>
  </si>
  <si>
    <t>Plaće za prekovremeni rad-sl. i namj.</t>
  </si>
  <si>
    <t>Plaće za posebne uvjete rada</t>
  </si>
  <si>
    <t>Ostali rashodi za zaposlene</t>
  </si>
  <si>
    <t>Doprinosi na plaće</t>
  </si>
  <si>
    <t>Doprinosi za obvezno zdravstveno osiguranje</t>
  </si>
  <si>
    <t>Stručno usavršavanje zaposlenika</t>
  </si>
  <si>
    <t>Uredski materijal i ostali materijalni rashodi</t>
  </si>
  <si>
    <t>Materijal i sirovine</t>
  </si>
  <si>
    <t>Energija</t>
  </si>
  <si>
    <t>Službena, radna i zaštitna odjeća i obuća</t>
  </si>
  <si>
    <t>Mat. i dijelovi za tek.i investit. održavanje</t>
  </si>
  <si>
    <t>Naknade troškova osobama izvan radnog odnosa</t>
  </si>
  <si>
    <t>Naknade troškova službenog puta</t>
  </si>
  <si>
    <t>Ostali nespomenuti rashodi poslovanja</t>
  </si>
  <si>
    <t>Naknade članovima predstavničkih i izvršnih tijela</t>
  </si>
  <si>
    <t>Premije osiguranja prijevoznih sredstava</t>
  </si>
  <si>
    <t>Javnobilježničke pristojbe</t>
  </si>
  <si>
    <t>Financijski rashodi</t>
  </si>
  <si>
    <t>Ostali financijski rashodi</t>
  </si>
  <si>
    <t>Usluge platnog prometa</t>
  </si>
  <si>
    <t>Zatezne kamate iz poslovnih odnosa i drugo</t>
  </si>
  <si>
    <t>Naknade građanima i kućanstvima na temelju osigur. i dr.nak.</t>
  </si>
  <si>
    <t>Ostale naknade građanima i kućanstvima iz proračuna</t>
  </si>
  <si>
    <t>Rashodi za materijal i energiju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</si>
  <si>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</si>
  <si>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</si>
  <si>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</si>
  <si>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</si>
  <si>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</si>
  <si>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</si>
  <si>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</si>
  <si>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</si>
  <si>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</si>
  <si>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</si>
  <si>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Naknada za prijevoz, za rad na terenu i odvojen život</t>
  </si>
  <si>
    <t>Sitni inventar i auto gume</t>
  </si>
  <si>
    <t>Naknade građanima i kućanstvima u naravi</t>
  </si>
  <si>
    <t>Naknade građanima i kućanstvima u novcu</t>
  </si>
  <si>
    <t>Članarine</t>
  </si>
  <si>
    <t>Rashodi za nabavu proizvedene dugotrajne imovine</t>
  </si>
  <si>
    <t>Postrojenja i oprema</t>
  </si>
  <si>
    <t>Uredska oprema i namještaj</t>
  </si>
  <si>
    <t>Komunikacijska oprema</t>
  </si>
  <si>
    <t>Uređaji, strojevi i oprema za ostale namjene</t>
  </si>
  <si>
    <t>Rashodi za dodatna ulaganja na nefinancijskoj imovini</t>
  </si>
  <si>
    <t>Dodatna ulaganja na građevinskim objektima</t>
  </si>
  <si>
    <t>5 Pomoći</t>
  </si>
  <si>
    <t>52 Ostale pomoći</t>
  </si>
  <si>
    <t>6 Donacije</t>
  </si>
  <si>
    <t>61 Donacije</t>
  </si>
  <si>
    <t>10 Socijalna zaštita</t>
  </si>
  <si>
    <t>104 Obitelj i djeca</t>
  </si>
  <si>
    <t>1040 Obitelj i djeca</t>
  </si>
  <si>
    <t>po izvorima</t>
  </si>
  <si>
    <t>Opći prihodi</t>
  </si>
  <si>
    <t>Vlastiti prihodi</t>
  </si>
  <si>
    <t>Ostale pomoći</t>
  </si>
  <si>
    <t>Donacije</t>
  </si>
  <si>
    <t>po programima</t>
  </si>
  <si>
    <t>A734194</t>
  </si>
  <si>
    <t>osnovna aktivnost</t>
  </si>
  <si>
    <t>311</t>
  </si>
  <si>
    <t>Plaće</t>
  </si>
  <si>
    <t>3111</t>
  </si>
  <si>
    <t>3113</t>
  </si>
  <si>
    <t>Plaće za prekovremeni rad</t>
  </si>
  <si>
    <t>3114</t>
  </si>
  <si>
    <t>312</t>
  </si>
  <si>
    <t>3121</t>
  </si>
  <si>
    <t>313</t>
  </si>
  <si>
    <t>3132</t>
  </si>
  <si>
    <t>Doprinosi za zdravstveno osiguranje</t>
  </si>
  <si>
    <t>321</t>
  </si>
  <si>
    <t>3211</t>
  </si>
  <si>
    <t>3212</t>
  </si>
  <si>
    <t>Naknade za prijevoz, za rad na terenu i odvojeni život</t>
  </si>
  <si>
    <t>3213</t>
  </si>
  <si>
    <t>322</t>
  </si>
  <si>
    <t>3221</t>
  </si>
  <si>
    <t>3222</t>
  </si>
  <si>
    <t>3223</t>
  </si>
  <si>
    <t>3225</t>
  </si>
  <si>
    <t>3227</t>
  </si>
  <si>
    <t>Službena,radna i zaštitna odjećai obuća</t>
  </si>
  <si>
    <t>323</t>
  </si>
  <si>
    <t>3231</t>
  </si>
  <si>
    <t>3232</t>
  </si>
  <si>
    <t>3234</t>
  </si>
  <si>
    <t>3235</t>
  </si>
  <si>
    <t>3236</t>
  </si>
  <si>
    <t>3237</t>
  </si>
  <si>
    <t>3239</t>
  </si>
  <si>
    <t>329</t>
  </si>
  <si>
    <t>3291</t>
  </si>
  <si>
    <t>Naknade za rad predstavničkih i izvršnih tijela, povjerenstava i slično</t>
  </si>
  <si>
    <t>3292</t>
  </si>
  <si>
    <t>Premije osiguranja</t>
  </si>
  <si>
    <t>3295</t>
  </si>
  <si>
    <t>Pristojbe i naknade</t>
  </si>
  <si>
    <t>343</t>
  </si>
  <si>
    <t>3431</t>
  </si>
  <si>
    <t>Bankarske usluge i usluge platnog prometa</t>
  </si>
  <si>
    <t>372</t>
  </si>
  <si>
    <t>3721</t>
  </si>
  <si>
    <t>3722</t>
  </si>
  <si>
    <t>A790010</t>
  </si>
  <si>
    <t>Pomoći i donacije</t>
  </si>
  <si>
    <t>451</t>
  </si>
  <si>
    <t>4511</t>
  </si>
  <si>
    <t>Centar za odgoj i obrazovanje Slave Raškaj Zagreb</t>
  </si>
  <si>
    <t>P4002</t>
  </si>
  <si>
    <t>Skrb za socijalno osjetljive skupine</t>
  </si>
  <si>
    <t>5=4/2*100</t>
  </si>
  <si>
    <t>Naknade za rad preds.h i izvr. tijela, povjer. i slično</t>
  </si>
  <si>
    <t>Tekuće donacije</t>
  </si>
  <si>
    <t>Tekuće donacije iz EU sredstava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</si>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</sst>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n_-;\-* #,##0.00\ _k_n_-;_-* &quot;-&quot;??\ _k_n_-;_-@_-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8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name val="Times New Roman"/>
      <family val="1"/>
      <charset val="238"/>
    </font>
    <font>
      <i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39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3" fontId="6" fillId="0" borderId="3" xfId="0" applyNumberFormat="1" applyFont="1" applyBorder="1" applyAlignment="1">
      <alignment horizontal="right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7" fillId="2" borderId="3" xfId="0" quotePrefix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3" xfId="0" applyFont="1" applyBorder="1" applyAlignment="1">
      <alignment vertical="center"/>
    </xf>
    <xf numFmtId="0" fontId="6" fillId="0" borderId="3" xfId="0" quotePrefix="1" applyFont="1" applyBorder="1" applyAlignment="1">
      <alignment horizontal="center" vertical="center" wrapText="1"/>
    </xf>
    <xf numFmtId="0" fontId="0" fillId="0" borderId="3" xfId="0" applyBorder="1"/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16" fillId="2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18" fillId="0" borderId="0" xfId="0" applyFont="1"/>
    <xf numFmtId="3" fontId="3" fillId="2" borderId="4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" fontId="7" fillId="3" borderId="3" xfId="0" applyNumberFormat="1" applyFont="1" applyFill="1" applyBorder="1" applyAlignment="1">
      <alignment vertical="center"/>
    </xf>
    <xf numFmtId="4" fontId="7" fillId="3" borderId="3" xfId="0" applyNumberFormat="1" applyFont="1" applyFill="1" applyBorder="1" applyAlignment="1">
      <alignment vertical="center" wrapText="1"/>
    </xf>
    <xf numFmtId="0" fontId="9" fillId="0" borderId="3" xfId="0" applyFont="1" applyBorder="1" applyAlignment="1">
      <alignment horizontal="right" wrapText="1"/>
    </xf>
    <xf numFmtId="4" fontId="0" fillId="0" borderId="3" xfId="0" applyNumberFormat="1" applyBorder="1"/>
    <xf numFmtId="4" fontId="1" fillId="0" borderId="3" xfId="0" applyNumberFormat="1" applyFont="1" applyBorder="1"/>
    <xf numFmtId="2" fontId="0" fillId="0" borderId="3" xfId="0" applyNumberFormat="1" applyBorder="1"/>
    <xf numFmtId="0" fontId="21" fillId="2" borderId="3" xfId="0" quotePrefix="1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2" fontId="1" fillId="0" borderId="3" xfId="0" applyNumberFormat="1" applyFont="1" applyBorder="1"/>
    <xf numFmtId="0" fontId="1" fillId="0" borderId="0" xfId="0" applyFont="1"/>
    <xf numFmtId="43" fontId="0" fillId="0" borderId="3" xfId="0" applyNumberFormat="1" applyBorder="1"/>
    <xf numFmtId="43" fontId="1" fillId="0" borderId="3" xfId="0" applyNumberFormat="1" applyFont="1" applyBorder="1"/>
    <xf numFmtId="43" fontId="0" fillId="0" borderId="3" xfId="0" applyNumberFormat="1" applyBorder="1" applyAlignment="1">
      <alignment horizontal="right"/>
    </xf>
    <xf numFmtId="4" fontId="0" fillId="0" borderId="0" xfId="0" applyNumberFormat="1"/>
    <xf numFmtId="4" fontId="6" fillId="2" borderId="3" xfId="0" applyNumberFormat="1" applyFont="1" applyFill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2" fillId="0" borderId="0" xfId="0" applyNumberFormat="1" applyFont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right"/>
    </xf>
    <xf numFmtId="3" fontId="15" fillId="3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 wrapText="1"/>
    </xf>
    <xf numFmtId="4" fontId="6" fillId="2" borderId="3" xfId="0" applyNumberFormat="1" applyFont="1" applyFill="1" applyBorder="1" applyAlignment="1">
      <alignment horizontal="right" wrapText="1"/>
    </xf>
    <xf numFmtId="0" fontId="1" fillId="0" borderId="3" xfId="0" applyFont="1" applyBorder="1"/>
    <xf numFmtId="4" fontId="1" fillId="0" borderId="6" xfId="0" applyNumberFormat="1" applyFont="1" applyBorder="1"/>
    <xf numFmtId="2" fontId="23" fillId="2" borderId="3" xfId="0" applyNumberFormat="1" applyFont="1" applyFill="1" applyBorder="1" applyAlignment="1">
      <alignment vertical="center" wrapText="1"/>
    </xf>
    <xf numFmtId="4" fontId="3" fillId="0" borderId="3" xfId="0" applyNumberFormat="1" applyFont="1" applyBorder="1" applyAlignment="1">
      <alignment horizontal="right"/>
    </xf>
    <xf numFmtId="4" fontId="3" fillId="3" borderId="3" xfId="0" applyNumberFormat="1" applyFont="1" applyFill="1" applyBorder="1" applyAlignment="1">
      <alignment horizontal="right"/>
    </xf>
    <xf numFmtId="4" fontId="3" fillId="3" borderId="3" xfId="0" applyNumberFormat="1" applyFont="1" applyFill="1" applyBorder="1" applyAlignment="1">
      <alignment horizontal="right" wrapText="1"/>
    </xf>
    <xf numFmtId="4" fontId="9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 wrapText="1"/>
    </xf>
    <xf numFmtId="4" fontId="15" fillId="3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right"/>
    </xf>
    <xf numFmtId="0" fontId="22" fillId="0" borderId="3" xfId="0" applyFont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4" fontId="6" fillId="0" borderId="3" xfId="0" applyNumberFormat="1" applyFont="1" applyBorder="1"/>
    <xf numFmtId="0" fontId="3" fillId="0" borderId="0" xfId="0" quotePrefix="1" applyFont="1"/>
    <xf numFmtId="4" fontId="3" fillId="0" borderId="3" xfId="0" applyNumberFormat="1" applyFont="1" applyBorder="1"/>
    <xf numFmtId="0" fontId="1" fillId="4" borderId="0" xfId="0" applyFont="1" applyFill="1"/>
    <xf numFmtId="0" fontId="19" fillId="0" borderId="4" xfId="0" applyFont="1" applyBorder="1" applyAlignment="1">
      <alignment horizontal="left" vertical="center" wrapText="1"/>
    </xf>
    <xf numFmtId="4" fontId="1" fillId="0" borderId="0" xfId="0" applyNumberFormat="1" applyFont="1"/>
    <xf numFmtId="2" fontId="2" fillId="0" borderId="0" xfId="0" applyNumberFormat="1" applyFont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right"/>
    </xf>
    <xf numFmtId="2" fontId="3" fillId="2" borderId="4" xfId="0" applyNumberFormat="1" applyFont="1" applyFill="1" applyBorder="1" applyAlignment="1">
      <alignment horizontal="right"/>
    </xf>
    <xf numFmtId="2" fontId="1" fillId="0" borderId="0" xfId="0" applyNumberFormat="1" applyFont="1"/>
    <xf numFmtId="2" fontId="0" fillId="0" borderId="0" xfId="0" applyNumberFormat="1"/>
    <xf numFmtId="1" fontId="15" fillId="3" borderId="3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ocskrb-my.sharepoint.com/personal/amsarcevic_socskrb_hr/Documents/Tablica%20ogledni%20format%20izvje&#353;taja%20o%20izvr&#353;enju%20PKD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ŽETAK"/>
      <sheetName val=" Račun prihoda i rashoda"/>
      <sheetName val="Rashodi prema izvorima finan"/>
      <sheetName val="POSEBNI DIO"/>
      <sheetName val="Rashodi prema funkcijskoj k "/>
      <sheetName val="Račun financiranja"/>
      <sheetName val="Račun fin prema izvorima f"/>
    </sheetNames>
    <sheetDataSet>
      <sheetData sheetId="0"/>
      <sheetData sheetId="1"/>
      <sheetData sheetId="2">
        <row r="27">
          <cell r="E27">
            <v>0</v>
          </cell>
        </row>
        <row r="31">
          <cell r="E31"/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35"/>
  <sheetViews>
    <sheetView topLeftCell="A18" workbookViewId="0">
      <selection activeCell="M16" sqref="M16"/>
    </sheetView>
  </sheetViews>
  <sheetFormatPr defaultRowHeight="15" x14ac:dyDescent="0.25"/>
  <cols>
    <col min="6" max="10" width="25.28515625" customWidth="1"/>
    <col min="11" max="11" width="17.42578125" customWidth="1"/>
    <col min="12" max="12" width="15.7109375" customWidth="1"/>
    <col min="13" max="13" width="25.28515625" customWidth="1"/>
  </cols>
  <sheetData>
    <row r="1" spans="2:13" ht="42" customHeight="1" x14ac:dyDescent="0.25">
      <c r="B1" s="109" t="s">
        <v>21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27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9" t="s">
        <v>10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26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9" t="s">
        <v>54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25"/>
    </row>
    <row r="6" spans="2:13" ht="18" customHeight="1" x14ac:dyDescent="0.25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25"/>
    </row>
    <row r="7" spans="2:13" ht="18" customHeight="1" x14ac:dyDescent="0.25">
      <c r="B7" s="125" t="s">
        <v>69</v>
      </c>
      <c r="C7" s="125"/>
      <c r="D7" s="125"/>
      <c r="E7" s="125"/>
      <c r="F7" s="125"/>
      <c r="G7" s="5"/>
      <c r="H7" s="6"/>
      <c r="I7" s="6"/>
      <c r="J7" s="6"/>
      <c r="K7" s="31"/>
      <c r="L7" s="31"/>
    </row>
    <row r="8" spans="2:13" ht="25.5" x14ac:dyDescent="0.25">
      <c r="B8" s="119" t="s">
        <v>8</v>
      </c>
      <c r="C8" s="119"/>
      <c r="D8" s="119"/>
      <c r="E8" s="119"/>
      <c r="F8" s="119"/>
      <c r="G8" s="29" t="s">
        <v>56</v>
      </c>
      <c r="H8" s="29" t="s">
        <v>53</v>
      </c>
      <c r="I8" s="29" t="s">
        <v>50</v>
      </c>
      <c r="J8" s="29" t="s">
        <v>57</v>
      </c>
      <c r="K8" s="29" t="s">
        <v>24</v>
      </c>
      <c r="L8" s="29" t="s">
        <v>51</v>
      </c>
    </row>
    <row r="9" spans="2:13" x14ac:dyDescent="0.25">
      <c r="B9" s="120">
        <v>1</v>
      </c>
      <c r="C9" s="120"/>
      <c r="D9" s="120"/>
      <c r="E9" s="120"/>
      <c r="F9" s="121"/>
      <c r="G9" s="35">
        <v>2</v>
      </c>
      <c r="H9" s="34">
        <v>3</v>
      </c>
      <c r="I9" s="34">
        <v>4</v>
      </c>
      <c r="J9" s="34">
        <v>5</v>
      </c>
      <c r="K9" s="34" t="s">
        <v>43</v>
      </c>
      <c r="L9" s="34" t="s">
        <v>70</v>
      </c>
    </row>
    <row r="10" spans="2:13" x14ac:dyDescent="0.25">
      <c r="B10" s="115" t="s">
        <v>26</v>
      </c>
      <c r="C10" s="116"/>
      <c r="D10" s="116"/>
      <c r="E10" s="116"/>
      <c r="F10" s="117"/>
      <c r="G10" s="79">
        <v>1225465.76</v>
      </c>
      <c r="H10" s="80">
        <v>2765966</v>
      </c>
      <c r="I10" s="76">
        <v>0</v>
      </c>
      <c r="J10" s="80">
        <v>1362180.6</v>
      </c>
      <c r="K10" s="80">
        <f xml:space="preserve"> + J10/G10*100</f>
        <v>111.15615339591373</v>
      </c>
      <c r="L10" s="80">
        <f xml:space="preserve"> J10/H10*100</f>
        <v>49.24791555644574</v>
      </c>
    </row>
    <row r="11" spans="2:13" x14ac:dyDescent="0.25">
      <c r="B11" s="118" t="s">
        <v>25</v>
      </c>
      <c r="C11" s="117"/>
      <c r="D11" s="117"/>
      <c r="E11" s="117"/>
      <c r="F11" s="117"/>
      <c r="G11" s="28">
        <v>0</v>
      </c>
      <c r="H11" s="80">
        <v>0</v>
      </c>
      <c r="I11" s="76">
        <v>0</v>
      </c>
      <c r="J11" s="80">
        <v>0</v>
      </c>
      <c r="K11" s="80">
        <v>0</v>
      </c>
      <c r="L11" s="80">
        <v>0</v>
      </c>
    </row>
    <row r="12" spans="2:13" x14ac:dyDescent="0.25">
      <c r="B12" s="112" t="s">
        <v>0</v>
      </c>
      <c r="C12" s="113"/>
      <c r="D12" s="113"/>
      <c r="E12" s="113"/>
      <c r="F12" s="114"/>
      <c r="G12" s="47">
        <v>1225465.76</v>
      </c>
      <c r="H12" s="81">
        <v>2765966</v>
      </c>
      <c r="I12" s="77">
        <v>0</v>
      </c>
      <c r="J12" s="81">
        <v>1362180.6</v>
      </c>
      <c r="K12" s="80">
        <f t="shared" ref="K12:K16" si="0" xml:space="preserve"> + J12/G12*100</f>
        <v>111.15615339591373</v>
      </c>
      <c r="L12" s="80">
        <f t="shared" ref="L12:L16" si="1" xml:space="preserve"> J12/H12*100</f>
        <v>49.24791555644574</v>
      </c>
    </row>
    <row r="13" spans="2:13" x14ac:dyDescent="0.25">
      <c r="B13" s="124" t="s">
        <v>27</v>
      </c>
      <c r="C13" s="116"/>
      <c r="D13" s="116"/>
      <c r="E13" s="116"/>
      <c r="F13" s="116"/>
      <c r="G13" s="79">
        <v>1249819.54</v>
      </c>
      <c r="H13" s="80">
        <v>2911074</v>
      </c>
      <c r="I13" s="76">
        <v>0</v>
      </c>
      <c r="J13" s="80">
        <v>1620005.97</v>
      </c>
      <c r="K13" s="80">
        <f t="shared" si="0"/>
        <v>129.61919046328882</v>
      </c>
      <c r="L13" s="80">
        <f t="shared" si="1"/>
        <v>55.649769466526791</v>
      </c>
    </row>
    <row r="14" spans="2:13" x14ac:dyDescent="0.25">
      <c r="B14" s="118" t="s">
        <v>28</v>
      </c>
      <c r="C14" s="117"/>
      <c r="D14" s="117"/>
      <c r="E14" s="117"/>
      <c r="F14" s="117"/>
      <c r="G14">
        <v>0</v>
      </c>
      <c r="H14" s="80">
        <v>0</v>
      </c>
      <c r="I14" s="76">
        <v>0</v>
      </c>
      <c r="J14" s="80">
        <v>42449.98</v>
      </c>
      <c r="K14" s="80">
        <v>0</v>
      </c>
      <c r="L14" s="80">
        <v>0</v>
      </c>
    </row>
    <row r="15" spans="2:13" x14ac:dyDescent="0.25">
      <c r="B15" s="19" t="s">
        <v>1</v>
      </c>
      <c r="C15" s="20"/>
      <c r="D15" s="20"/>
      <c r="E15" s="20"/>
      <c r="F15" s="20"/>
      <c r="G15" s="47">
        <v>1249819.54</v>
      </c>
      <c r="H15" s="81">
        <v>2911074</v>
      </c>
      <c r="I15" s="77">
        <v>0</v>
      </c>
      <c r="J15" s="81">
        <v>1662455.95</v>
      </c>
      <c r="K15" s="80">
        <f t="shared" si="0"/>
        <v>133.01567920757583</v>
      </c>
      <c r="L15" s="80">
        <f t="shared" si="1"/>
        <v>57.10799347594736</v>
      </c>
    </row>
    <row r="16" spans="2:13" x14ac:dyDescent="0.25">
      <c r="B16" s="123" t="s">
        <v>2</v>
      </c>
      <c r="C16" s="113"/>
      <c r="D16" s="113"/>
      <c r="E16" s="113"/>
      <c r="F16" s="113"/>
      <c r="G16" s="48">
        <v>-24353.78</v>
      </c>
      <c r="H16" s="82">
        <v>-145108</v>
      </c>
      <c r="I16" s="78">
        <v>0</v>
      </c>
      <c r="J16" s="82">
        <v>-300275.34999999998</v>
      </c>
      <c r="K16" s="80">
        <f t="shared" si="0"/>
        <v>1232.972253177946</v>
      </c>
      <c r="L16" s="80">
        <f t="shared" si="1"/>
        <v>206.93231937591307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25" t="s">
        <v>63</v>
      </c>
      <c r="C18" s="125"/>
      <c r="D18" s="125"/>
      <c r="E18" s="125"/>
      <c r="F18" s="125"/>
      <c r="G18" s="7"/>
      <c r="H18" s="7"/>
      <c r="I18" s="7"/>
      <c r="J18" s="7"/>
      <c r="K18" s="1"/>
      <c r="L18" s="1"/>
      <c r="M18" s="1"/>
    </row>
    <row r="19" spans="1:49" ht="25.5" x14ac:dyDescent="0.25">
      <c r="B19" s="119" t="s">
        <v>8</v>
      </c>
      <c r="C19" s="119"/>
      <c r="D19" s="119"/>
      <c r="E19" s="119"/>
      <c r="F19" s="119"/>
      <c r="G19" s="29" t="s">
        <v>56</v>
      </c>
      <c r="H19" s="2" t="s">
        <v>53</v>
      </c>
      <c r="I19" s="2" t="s">
        <v>50</v>
      </c>
      <c r="J19" s="2" t="s">
        <v>57</v>
      </c>
      <c r="K19" s="2" t="s">
        <v>24</v>
      </c>
      <c r="L19" s="2" t="s">
        <v>51</v>
      </c>
    </row>
    <row r="20" spans="1:49" x14ac:dyDescent="0.25">
      <c r="B20" s="126">
        <v>1</v>
      </c>
      <c r="C20" s="127"/>
      <c r="D20" s="127"/>
      <c r="E20" s="127"/>
      <c r="F20" s="127"/>
      <c r="G20" s="36">
        <v>2</v>
      </c>
      <c r="H20" s="34">
        <v>3</v>
      </c>
      <c r="I20" s="34">
        <v>4</v>
      </c>
      <c r="J20" s="34">
        <v>5</v>
      </c>
      <c r="K20" s="34" t="s">
        <v>43</v>
      </c>
      <c r="L20" s="34" t="s">
        <v>70</v>
      </c>
    </row>
    <row r="21" spans="1:49" ht="15.75" customHeight="1" x14ac:dyDescent="0.25">
      <c r="B21" s="115" t="s">
        <v>29</v>
      </c>
      <c r="C21" s="128"/>
      <c r="D21" s="128"/>
      <c r="E21" s="128"/>
      <c r="F21" s="128"/>
      <c r="G21" s="49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</row>
    <row r="22" spans="1:49" x14ac:dyDescent="0.25">
      <c r="B22" s="115" t="s">
        <v>30</v>
      </c>
      <c r="C22" s="116"/>
      <c r="D22" s="116"/>
      <c r="E22" s="116"/>
      <c r="F22" s="116"/>
      <c r="G22" s="49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</row>
    <row r="23" spans="1:49" ht="15" customHeight="1" x14ac:dyDescent="0.25">
      <c r="B23" s="129" t="s">
        <v>52</v>
      </c>
      <c r="C23" s="130"/>
      <c r="D23" s="130"/>
      <c r="E23" s="130"/>
      <c r="F23" s="131"/>
      <c r="G23" s="49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</row>
    <row r="24" spans="1:49" s="39" customFormat="1" ht="15" customHeight="1" x14ac:dyDescent="0.25">
      <c r="A24"/>
      <c r="B24" s="115" t="s">
        <v>13</v>
      </c>
      <c r="C24" s="116"/>
      <c r="D24" s="116"/>
      <c r="E24" s="116"/>
      <c r="F24" s="116"/>
      <c r="G24" s="49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39" customFormat="1" ht="15" customHeight="1" x14ac:dyDescent="0.25">
      <c r="A25"/>
      <c r="B25" s="115" t="s">
        <v>62</v>
      </c>
      <c r="C25" s="116"/>
      <c r="D25" s="116"/>
      <c r="E25" s="116"/>
      <c r="F25" s="116"/>
      <c r="G25" s="49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46" customFormat="1" x14ac:dyDescent="0.25">
      <c r="A26" s="45"/>
      <c r="B26" s="129" t="s">
        <v>64</v>
      </c>
      <c r="C26" s="130"/>
      <c r="D26" s="130"/>
      <c r="E26" s="130"/>
      <c r="F26" s="131"/>
      <c r="G26" s="49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</row>
    <row r="27" spans="1:49" x14ac:dyDescent="0.25">
      <c r="B27" s="122" t="s">
        <v>65</v>
      </c>
      <c r="C27" s="122"/>
      <c r="D27" s="122"/>
      <c r="E27" s="122"/>
      <c r="F27" s="122"/>
      <c r="G27" s="49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</row>
    <row r="29" spans="1:49" x14ac:dyDescent="0.25"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</row>
    <row r="30" spans="1:49" x14ac:dyDescent="0.25">
      <c r="B30" s="110" t="s">
        <v>66</v>
      </c>
      <c r="C30" s="110"/>
      <c r="D30" s="110"/>
      <c r="E30" s="110"/>
      <c r="F30" s="110"/>
      <c r="G30" s="110"/>
      <c r="H30" s="110"/>
      <c r="I30" s="110"/>
      <c r="J30" s="110"/>
      <c r="K30" s="110"/>
      <c r="L30" s="110"/>
    </row>
    <row r="31" spans="1:49" ht="15" customHeight="1" x14ac:dyDescent="0.25">
      <c r="B31" s="110" t="s">
        <v>67</v>
      </c>
      <c r="C31" s="110"/>
      <c r="D31" s="110"/>
      <c r="E31" s="110"/>
      <c r="F31" s="110"/>
      <c r="G31" s="110"/>
      <c r="H31" s="110"/>
      <c r="I31" s="110"/>
      <c r="J31" s="110"/>
      <c r="K31" s="110"/>
      <c r="L31" s="110"/>
    </row>
    <row r="32" spans="1:49" ht="15" customHeight="1" x14ac:dyDescent="0.25">
      <c r="B32" s="110" t="s">
        <v>58</v>
      </c>
      <c r="C32" s="110"/>
      <c r="D32" s="110"/>
      <c r="E32" s="110"/>
      <c r="F32" s="110"/>
      <c r="G32" s="110"/>
      <c r="H32" s="110"/>
      <c r="I32" s="110"/>
      <c r="J32" s="110"/>
      <c r="K32" s="110"/>
      <c r="L32" s="110"/>
    </row>
    <row r="33" spans="2:12" ht="36.75" customHeight="1" x14ac:dyDescent="0.25"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</row>
    <row r="34" spans="2:12" ht="15" customHeight="1" x14ac:dyDescent="0.25">
      <c r="B34" s="111" t="s">
        <v>68</v>
      </c>
      <c r="C34" s="111"/>
      <c r="D34" s="111"/>
      <c r="E34" s="111"/>
      <c r="F34" s="111"/>
      <c r="G34" s="111"/>
      <c r="H34" s="111"/>
      <c r="I34" s="111"/>
      <c r="J34" s="111"/>
      <c r="K34" s="111"/>
      <c r="L34" s="111"/>
    </row>
    <row r="35" spans="2:12" x14ac:dyDescent="0.25"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</row>
  </sheetData>
  <mergeCells count="26"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</mergeCells>
  <phoneticPr fontId="20" type="noConversion"/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3"/>
  <sheetViews>
    <sheetView topLeftCell="B33" zoomScale="90" zoomScaleNormal="90" workbookViewId="0">
      <selection activeCell="P21" sqref="P21"/>
    </sheetView>
  </sheetViews>
  <sheetFormatPr defaultRowHeight="15" x14ac:dyDescent="0.25"/>
  <cols>
    <col min="2" max="2" width="7.42578125" bestFit="1" customWidth="1"/>
    <col min="3" max="3" width="5" customWidth="1"/>
    <col min="4" max="4" width="6" customWidth="1"/>
    <col min="5" max="5" width="6.28515625" customWidth="1"/>
    <col min="6" max="6" width="54.140625" customWidth="1"/>
    <col min="7" max="10" width="25.28515625" customWidth="1"/>
    <col min="11" max="12" width="15.7109375" customWidth="1"/>
    <col min="13" max="13" width="22" customWidth="1"/>
    <col min="14" max="16" width="12.5703125" bestFit="1" customWidth="1"/>
  </cols>
  <sheetData>
    <row r="1" spans="2:16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6" ht="15.75" customHeight="1" x14ac:dyDescent="0.25">
      <c r="B2" s="109" t="s">
        <v>10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2:16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6" ht="15.75" customHeight="1" x14ac:dyDescent="0.25">
      <c r="B4" s="109" t="s">
        <v>55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</row>
    <row r="5" spans="2:16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6" ht="15.75" customHeight="1" x14ac:dyDescent="0.25">
      <c r="B6" s="109" t="s">
        <v>44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</row>
    <row r="7" spans="2:16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6" ht="45" customHeight="1" x14ac:dyDescent="0.25">
      <c r="B8" s="135" t="s">
        <v>8</v>
      </c>
      <c r="C8" s="136"/>
      <c r="D8" s="136"/>
      <c r="E8" s="136"/>
      <c r="F8" s="137"/>
      <c r="G8" s="38" t="s">
        <v>22</v>
      </c>
      <c r="H8" s="38" t="s">
        <v>53</v>
      </c>
      <c r="I8" s="38" t="s">
        <v>50</v>
      </c>
      <c r="J8" s="38" t="s">
        <v>23</v>
      </c>
      <c r="K8" s="38" t="s">
        <v>24</v>
      </c>
      <c r="L8" s="38" t="s">
        <v>51</v>
      </c>
      <c r="M8" s="108"/>
    </row>
    <row r="9" spans="2:16" x14ac:dyDescent="0.25">
      <c r="B9" s="132">
        <v>1</v>
      </c>
      <c r="C9" s="133"/>
      <c r="D9" s="133"/>
      <c r="E9" s="133"/>
      <c r="F9" s="134"/>
      <c r="G9" s="40">
        <v>2</v>
      </c>
      <c r="H9" s="40">
        <v>3</v>
      </c>
      <c r="I9" s="40">
        <v>4</v>
      </c>
      <c r="J9" s="40">
        <v>5</v>
      </c>
      <c r="K9" s="40" t="s">
        <v>43</v>
      </c>
      <c r="L9" s="40" t="s">
        <v>70</v>
      </c>
      <c r="P9" t="s">
        <v>200</v>
      </c>
    </row>
    <row r="10" spans="2:16" x14ac:dyDescent="0.25">
      <c r="B10" s="9"/>
      <c r="C10" s="9"/>
      <c r="D10" s="9"/>
      <c r="E10" s="9"/>
      <c r="F10" s="9" t="s">
        <v>49</v>
      </c>
      <c r="G10" s="63">
        <v>1225465.76</v>
      </c>
      <c r="H10" s="63">
        <v>2765966</v>
      </c>
      <c r="I10" s="64">
        <v>0</v>
      </c>
      <c r="J10" s="51">
        <v>1362180.6</v>
      </c>
      <c r="K10" s="60">
        <f xml:space="preserve"> +J10/G10*100</f>
        <v>111.15615339591373</v>
      </c>
      <c r="L10" s="58">
        <f xml:space="preserve"> +J10/H10*100</f>
        <v>49.24791555644574</v>
      </c>
    </row>
    <row r="11" spans="2:16" x14ac:dyDescent="0.25">
      <c r="B11" s="9">
        <v>6</v>
      </c>
      <c r="C11" s="9"/>
      <c r="D11" s="9"/>
      <c r="E11" s="9"/>
      <c r="F11" s="9" t="s">
        <v>3</v>
      </c>
      <c r="G11" s="62">
        <v>1225465.76</v>
      </c>
      <c r="H11" s="62">
        <v>2765966</v>
      </c>
      <c r="I11" s="64">
        <v>0</v>
      </c>
      <c r="J11" s="62">
        <v>1362180.6</v>
      </c>
      <c r="K11" s="52">
        <f xml:space="preserve"> J11/G11*100</f>
        <v>111.15615339591373</v>
      </c>
      <c r="L11" s="58">
        <f xml:space="preserve"> J11/H11*100</f>
        <v>49.24791555644574</v>
      </c>
    </row>
    <row r="12" spans="2:16" ht="25.5" x14ac:dyDescent="0.25">
      <c r="B12" s="9"/>
      <c r="C12" s="9">
        <v>63</v>
      </c>
      <c r="D12" s="13"/>
      <c r="E12" s="13"/>
      <c r="F12" s="9" t="s">
        <v>12</v>
      </c>
      <c r="G12" s="63">
        <v>4701.8599999999997</v>
      </c>
      <c r="H12" s="63">
        <v>50464</v>
      </c>
      <c r="I12" s="64">
        <v>0</v>
      </c>
      <c r="J12" s="51">
        <v>52467.16</v>
      </c>
      <c r="K12" s="52">
        <f t="shared" ref="K12:K30" si="0" xml:space="preserve"> J12/G12*100</f>
        <v>1115.8809492413643</v>
      </c>
      <c r="L12" s="58">
        <f t="shared" ref="L12:L29" si="1" xml:space="preserve"> J12/H12*100</f>
        <v>103.96948319594166</v>
      </c>
    </row>
    <row r="13" spans="2:16" x14ac:dyDescent="0.25">
      <c r="B13" s="10"/>
      <c r="C13" s="10"/>
      <c r="D13" s="17">
        <v>631</v>
      </c>
      <c r="E13" s="10"/>
      <c r="F13" s="17" t="s">
        <v>31</v>
      </c>
      <c r="G13" s="64">
        <v>0</v>
      </c>
      <c r="H13" s="64">
        <v>0</v>
      </c>
      <c r="I13" s="64">
        <v>0</v>
      </c>
      <c r="J13" s="30">
        <v>0</v>
      </c>
      <c r="K13" s="52">
        <v>0</v>
      </c>
      <c r="L13" s="58">
        <v>0</v>
      </c>
    </row>
    <row r="14" spans="2:16" x14ac:dyDescent="0.25">
      <c r="B14" s="10"/>
      <c r="C14" s="10"/>
      <c r="D14" s="10"/>
      <c r="E14" s="10">
        <v>6311</v>
      </c>
      <c r="F14" s="10" t="s">
        <v>32</v>
      </c>
      <c r="G14" s="64">
        <v>0</v>
      </c>
      <c r="H14" s="64">
        <v>0</v>
      </c>
      <c r="I14" s="64">
        <v>0</v>
      </c>
      <c r="J14" s="30">
        <v>0</v>
      </c>
      <c r="K14" s="52">
        <v>0</v>
      </c>
      <c r="L14" s="58">
        <v>0</v>
      </c>
    </row>
    <row r="15" spans="2:16" x14ac:dyDescent="0.25">
      <c r="B15" s="10"/>
      <c r="C15" s="10"/>
      <c r="D15" s="17">
        <v>632</v>
      </c>
      <c r="E15" s="10"/>
      <c r="F15" s="17" t="s">
        <v>82</v>
      </c>
      <c r="G15" s="64">
        <v>4702</v>
      </c>
      <c r="H15" s="64">
        <v>0</v>
      </c>
      <c r="I15" s="64">
        <v>0</v>
      </c>
      <c r="J15" s="30">
        <v>0</v>
      </c>
      <c r="K15" s="52">
        <f t="shared" si="0"/>
        <v>0</v>
      </c>
      <c r="L15" s="58">
        <v>0</v>
      </c>
    </row>
    <row r="16" spans="2:16" x14ac:dyDescent="0.25">
      <c r="B16" s="10"/>
      <c r="C16" s="10"/>
      <c r="D16" s="10"/>
      <c r="E16" s="10">
        <v>6321</v>
      </c>
      <c r="F16" s="10" t="s">
        <v>83</v>
      </c>
      <c r="G16" s="64">
        <v>4702</v>
      </c>
      <c r="H16" s="64">
        <v>0</v>
      </c>
      <c r="I16" s="64">
        <v>0</v>
      </c>
      <c r="J16" s="30">
        <v>0</v>
      </c>
      <c r="K16" s="52">
        <f t="shared" si="0"/>
        <v>0</v>
      </c>
      <c r="L16" s="58">
        <v>0</v>
      </c>
    </row>
    <row r="17" spans="2:12" s="57" customFormat="1" x14ac:dyDescent="0.25">
      <c r="B17" s="17"/>
      <c r="C17" s="17"/>
      <c r="D17" s="17">
        <v>639</v>
      </c>
      <c r="E17" s="53"/>
      <c r="F17" s="17" t="s">
        <v>76</v>
      </c>
      <c r="G17" s="63">
        <v>0</v>
      </c>
      <c r="H17" s="63">
        <v>50464</v>
      </c>
      <c r="I17" s="64">
        <v>0</v>
      </c>
      <c r="J17" s="51">
        <v>52467.16</v>
      </c>
      <c r="K17" s="56">
        <v>0</v>
      </c>
      <c r="L17" s="59">
        <f t="shared" si="1"/>
        <v>103.96948319594166</v>
      </c>
    </row>
    <row r="18" spans="2:12" x14ac:dyDescent="0.25">
      <c r="B18" s="10"/>
      <c r="C18" s="10"/>
      <c r="D18" s="11"/>
      <c r="E18" s="11">
        <v>6391</v>
      </c>
      <c r="F18" s="11" t="s">
        <v>77</v>
      </c>
      <c r="G18" s="64">
        <v>0</v>
      </c>
      <c r="H18" s="64">
        <v>50464</v>
      </c>
      <c r="I18" s="64">
        <v>0</v>
      </c>
      <c r="J18" s="50">
        <v>52467.16</v>
      </c>
      <c r="K18" s="52">
        <v>0</v>
      </c>
      <c r="L18" s="58">
        <f t="shared" si="1"/>
        <v>103.96948319594166</v>
      </c>
    </row>
    <row r="19" spans="2:12" x14ac:dyDescent="0.25">
      <c r="B19" s="10"/>
      <c r="C19" s="17">
        <v>64</v>
      </c>
      <c r="D19" s="11"/>
      <c r="E19" s="11"/>
      <c r="F19" s="17" t="s">
        <v>78</v>
      </c>
      <c r="G19" s="63">
        <v>1660.18</v>
      </c>
      <c r="H19" s="64">
        <v>0</v>
      </c>
      <c r="I19" s="64">
        <v>0</v>
      </c>
      <c r="J19" s="51">
        <v>1476.3</v>
      </c>
      <c r="K19" s="52">
        <f t="shared" si="0"/>
        <v>88.924092568275725</v>
      </c>
      <c r="L19" s="58">
        <v>0</v>
      </c>
    </row>
    <row r="20" spans="2:12" x14ac:dyDescent="0.25">
      <c r="B20" s="10"/>
      <c r="C20" s="10"/>
      <c r="D20" s="17">
        <v>641</v>
      </c>
      <c r="E20" s="11"/>
      <c r="F20" s="17" t="s">
        <v>79</v>
      </c>
      <c r="G20" s="64">
        <v>1660.18</v>
      </c>
      <c r="H20" s="64">
        <v>0</v>
      </c>
      <c r="I20" s="64">
        <v>0</v>
      </c>
      <c r="J20" s="50">
        <v>1476.3</v>
      </c>
      <c r="K20" s="52">
        <f t="shared" si="0"/>
        <v>88.924092568275725</v>
      </c>
      <c r="L20" s="58">
        <v>0</v>
      </c>
    </row>
    <row r="21" spans="2:12" x14ac:dyDescent="0.25">
      <c r="B21" s="10"/>
      <c r="C21" s="10"/>
      <c r="D21" s="11"/>
      <c r="E21" s="11">
        <v>6416</v>
      </c>
      <c r="F21" s="11" t="s">
        <v>80</v>
      </c>
      <c r="G21" s="64">
        <v>1660.18</v>
      </c>
      <c r="H21" s="64">
        <v>0</v>
      </c>
      <c r="I21" s="64">
        <v>0</v>
      </c>
      <c r="J21" s="50">
        <v>1476.3</v>
      </c>
      <c r="K21" s="52">
        <f t="shared" si="0"/>
        <v>88.924092568275725</v>
      </c>
      <c r="L21" s="58">
        <v>0</v>
      </c>
    </row>
    <row r="22" spans="2:12" ht="25.5" x14ac:dyDescent="0.25">
      <c r="B22" s="10"/>
      <c r="C22" s="17">
        <v>66</v>
      </c>
      <c r="D22" s="11"/>
      <c r="E22" s="11"/>
      <c r="F22" s="9" t="s">
        <v>14</v>
      </c>
      <c r="G22" s="63">
        <v>28043.72</v>
      </c>
      <c r="H22" s="63">
        <v>122764</v>
      </c>
      <c r="I22" s="64">
        <v>0</v>
      </c>
      <c r="J22" s="51">
        <v>25087.96</v>
      </c>
      <c r="K22" s="52">
        <f t="shared" si="0"/>
        <v>89.460171475110997</v>
      </c>
      <c r="L22" s="58">
        <f t="shared" si="1"/>
        <v>20.435925841451891</v>
      </c>
    </row>
    <row r="23" spans="2:12" x14ac:dyDescent="0.25">
      <c r="B23" s="10"/>
      <c r="C23" s="17"/>
      <c r="D23" s="17">
        <v>661</v>
      </c>
      <c r="E23" s="11"/>
      <c r="F23" s="9" t="s">
        <v>33</v>
      </c>
      <c r="G23" s="64">
        <v>24252.32</v>
      </c>
      <c r="H23" s="64">
        <v>118346</v>
      </c>
      <c r="I23" s="64">
        <v>0</v>
      </c>
      <c r="J23" s="50">
        <v>20520.150000000001</v>
      </c>
      <c r="K23" s="52">
        <f t="shared" si="0"/>
        <v>84.611080506937071</v>
      </c>
      <c r="L23" s="58">
        <f t="shared" si="1"/>
        <v>17.339115812955232</v>
      </c>
    </row>
    <row r="24" spans="2:12" x14ac:dyDescent="0.25">
      <c r="B24" s="10"/>
      <c r="C24" s="17"/>
      <c r="D24" s="11"/>
      <c r="E24" s="11">
        <v>6614</v>
      </c>
      <c r="F24" s="13" t="s">
        <v>34</v>
      </c>
      <c r="G24" s="64">
        <v>0</v>
      </c>
      <c r="H24" s="64">
        <v>0</v>
      </c>
      <c r="I24" s="64">
        <v>0</v>
      </c>
      <c r="J24" s="30">
        <v>0</v>
      </c>
      <c r="K24" s="52">
        <v>0</v>
      </c>
      <c r="L24" s="58">
        <v>0</v>
      </c>
    </row>
    <row r="25" spans="2:12" x14ac:dyDescent="0.25">
      <c r="B25" s="10"/>
      <c r="C25" s="10"/>
      <c r="D25" s="11"/>
      <c r="E25" s="11">
        <v>6615</v>
      </c>
      <c r="F25" s="13" t="s">
        <v>75</v>
      </c>
      <c r="G25" s="64">
        <v>24252</v>
      </c>
      <c r="H25" s="64">
        <v>118346</v>
      </c>
      <c r="I25" s="64">
        <v>0</v>
      </c>
      <c r="J25" s="50">
        <v>20520.150000000001</v>
      </c>
      <c r="K25" s="52">
        <f t="shared" si="0"/>
        <v>84.612196932211788</v>
      </c>
      <c r="L25" s="58">
        <f t="shared" si="1"/>
        <v>17.339115812955232</v>
      </c>
    </row>
    <row r="26" spans="2:12" x14ac:dyDescent="0.25">
      <c r="B26" s="10"/>
      <c r="C26" s="10"/>
      <c r="D26" s="17">
        <v>663</v>
      </c>
      <c r="E26" s="11"/>
      <c r="F26" s="9" t="s">
        <v>71</v>
      </c>
      <c r="G26" s="64">
        <v>3791.4</v>
      </c>
      <c r="H26" s="64">
        <v>4418</v>
      </c>
      <c r="I26" s="64">
        <v>0</v>
      </c>
      <c r="J26" s="30">
        <v>4567.8100000000004</v>
      </c>
      <c r="K26" s="52">
        <f t="shared" si="0"/>
        <v>120.47818747692148</v>
      </c>
      <c r="L26" s="58">
        <f t="shared" si="1"/>
        <v>103.39090086011771</v>
      </c>
    </row>
    <row r="27" spans="2:12" x14ac:dyDescent="0.25">
      <c r="B27" s="10"/>
      <c r="C27" s="10"/>
      <c r="D27" s="11"/>
      <c r="E27" s="11">
        <v>6631</v>
      </c>
      <c r="F27" s="13" t="s">
        <v>81</v>
      </c>
      <c r="G27" s="64">
        <v>3791.4</v>
      </c>
      <c r="H27" s="64">
        <v>4418</v>
      </c>
      <c r="I27" s="64">
        <v>0</v>
      </c>
      <c r="J27" s="30">
        <v>4567.8100000000004</v>
      </c>
      <c r="K27" s="52">
        <f t="shared" si="0"/>
        <v>120.47818747692148</v>
      </c>
      <c r="L27" s="58">
        <f t="shared" si="1"/>
        <v>103.39090086011771</v>
      </c>
    </row>
    <row r="28" spans="2:12" x14ac:dyDescent="0.25">
      <c r="B28" s="10"/>
      <c r="C28" s="17">
        <v>67</v>
      </c>
      <c r="D28" s="11"/>
      <c r="E28" s="11"/>
      <c r="F28" s="9" t="s">
        <v>72</v>
      </c>
      <c r="G28" s="63">
        <v>1191059.98</v>
      </c>
      <c r="H28" s="63">
        <v>2592738</v>
      </c>
      <c r="I28" s="64">
        <v>0</v>
      </c>
      <c r="J28" s="51">
        <v>1283149.18</v>
      </c>
      <c r="K28" s="52">
        <f t="shared" si="0"/>
        <v>107.7317013035733</v>
      </c>
      <c r="L28" s="58">
        <f t="shared" si="1"/>
        <v>49.490121254056518</v>
      </c>
    </row>
    <row r="29" spans="2:12" ht="25.5" x14ac:dyDescent="0.25">
      <c r="B29" s="10"/>
      <c r="C29" s="10"/>
      <c r="D29" s="17">
        <v>671</v>
      </c>
      <c r="E29" s="11"/>
      <c r="F29" s="9" t="s">
        <v>73</v>
      </c>
      <c r="G29" s="64">
        <v>1191059.98</v>
      </c>
      <c r="H29" s="64">
        <v>2592738</v>
      </c>
      <c r="I29" s="64">
        <v>0</v>
      </c>
      <c r="J29" s="50">
        <v>1283149.18</v>
      </c>
      <c r="K29" s="52">
        <f t="shared" si="0"/>
        <v>107.7317013035733</v>
      </c>
      <c r="L29" s="58">
        <f t="shared" si="1"/>
        <v>49.490121254056518</v>
      </c>
    </row>
    <row r="30" spans="2:12" x14ac:dyDescent="0.25">
      <c r="B30" s="10"/>
      <c r="C30" s="10"/>
      <c r="D30" s="11"/>
      <c r="E30" s="11">
        <v>6711</v>
      </c>
      <c r="F30" s="13" t="s">
        <v>74</v>
      </c>
      <c r="G30" s="64">
        <v>1191059.98</v>
      </c>
      <c r="H30" s="64">
        <v>0</v>
      </c>
      <c r="I30" s="64">
        <v>0</v>
      </c>
      <c r="J30" s="50">
        <v>1283149.18</v>
      </c>
      <c r="K30" s="52">
        <f t="shared" si="0"/>
        <v>107.7317013035733</v>
      </c>
      <c r="L30" s="58">
        <v>0</v>
      </c>
    </row>
    <row r="31" spans="2:12" x14ac:dyDescent="0.25">
      <c r="B31" s="17">
        <v>7</v>
      </c>
      <c r="C31" s="10"/>
      <c r="D31" s="11"/>
      <c r="E31" s="11"/>
      <c r="F31" s="9" t="s">
        <v>19</v>
      </c>
      <c r="G31" s="65">
        <v>0</v>
      </c>
      <c r="H31" s="65">
        <v>0</v>
      </c>
      <c r="I31" s="64">
        <v>0</v>
      </c>
      <c r="J31" s="37">
        <v>0</v>
      </c>
      <c r="K31" s="52">
        <v>0</v>
      </c>
      <c r="L31" s="58">
        <v>0</v>
      </c>
    </row>
    <row r="32" spans="2:12" ht="30.75" customHeight="1" x14ac:dyDescent="0.25">
      <c r="B32" s="10"/>
      <c r="C32" s="17">
        <v>72</v>
      </c>
      <c r="D32" s="11"/>
      <c r="E32" s="11"/>
      <c r="F32" s="55" t="s">
        <v>20</v>
      </c>
      <c r="G32" s="64">
        <v>0</v>
      </c>
      <c r="H32" s="64">
        <v>0</v>
      </c>
      <c r="I32" s="64">
        <v>0</v>
      </c>
      <c r="J32" s="30">
        <v>0</v>
      </c>
      <c r="K32" s="52">
        <v>0</v>
      </c>
      <c r="L32" s="58">
        <v>0</v>
      </c>
    </row>
    <row r="33" spans="1:16" x14ac:dyDescent="0.25">
      <c r="B33" s="10"/>
      <c r="C33" s="10"/>
      <c r="D33" s="17">
        <v>721</v>
      </c>
      <c r="E33" s="10"/>
      <c r="F33" s="55" t="s">
        <v>35</v>
      </c>
      <c r="G33" s="64">
        <v>0</v>
      </c>
      <c r="H33" s="64">
        <v>0</v>
      </c>
      <c r="I33" s="64">
        <v>0</v>
      </c>
      <c r="J33" s="30">
        <v>0</v>
      </c>
      <c r="K33" s="52">
        <v>0</v>
      </c>
      <c r="L33" s="58">
        <v>0</v>
      </c>
    </row>
    <row r="34" spans="1:16" x14ac:dyDescent="0.25">
      <c r="B34" s="10"/>
      <c r="C34" s="10"/>
      <c r="D34" s="10"/>
      <c r="E34" s="10">
        <v>7211</v>
      </c>
      <c r="F34" s="24" t="s">
        <v>36</v>
      </c>
      <c r="G34" s="64">
        <v>0</v>
      </c>
      <c r="H34" s="64">
        <v>0</v>
      </c>
      <c r="I34" s="64">
        <v>0</v>
      </c>
      <c r="J34" s="30">
        <v>0</v>
      </c>
      <c r="K34" s="52">
        <v>0</v>
      </c>
      <c r="L34" s="58">
        <v>0</v>
      </c>
    </row>
    <row r="35" spans="1:16" x14ac:dyDescent="0.25">
      <c r="G35" s="61"/>
      <c r="H35" s="61"/>
    </row>
    <row r="36" spans="1:16" ht="18" x14ac:dyDescent="0.25">
      <c r="B36" s="3"/>
      <c r="C36" s="3"/>
      <c r="D36" s="3"/>
      <c r="E36" s="3"/>
      <c r="F36" s="3"/>
      <c r="G36" s="66"/>
      <c r="H36" s="66"/>
      <c r="I36" s="3"/>
      <c r="J36" s="4"/>
      <c r="K36" s="4"/>
      <c r="L36" s="4"/>
    </row>
    <row r="37" spans="1:16" ht="36.75" customHeight="1" x14ac:dyDescent="0.25">
      <c r="B37" s="135" t="s">
        <v>8</v>
      </c>
      <c r="C37" s="136"/>
      <c r="D37" s="136"/>
      <c r="E37" s="136"/>
      <c r="F37" s="137"/>
      <c r="G37" s="67" t="s">
        <v>22</v>
      </c>
      <c r="H37" s="67" t="s">
        <v>53</v>
      </c>
      <c r="I37" s="38" t="s">
        <v>50</v>
      </c>
      <c r="J37" s="38" t="s">
        <v>23</v>
      </c>
      <c r="K37" s="38" t="s">
        <v>24</v>
      </c>
      <c r="L37" s="38" t="s">
        <v>51</v>
      </c>
    </row>
    <row r="38" spans="1:16" x14ac:dyDescent="0.25">
      <c r="B38" s="132">
        <v>1</v>
      </c>
      <c r="C38" s="133"/>
      <c r="D38" s="133"/>
      <c r="E38" s="133"/>
      <c r="F38" s="134"/>
      <c r="G38" s="69">
        <v>2</v>
      </c>
      <c r="H38" s="69">
        <v>3</v>
      </c>
      <c r="I38" s="40">
        <v>4</v>
      </c>
      <c r="J38" s="40">
        <v>5</v>
      </c>
      <c r="K38" s="40" t="s">
        <v>43</v>
      </c>
      <c r="L38" s="40" t="s">
        <v>70</v>
      </c>
    </row>
    <row r="39" spans="1:16" x14ac:dyDescent="0.25">
      <c r="B39" s="9"/>
      <c r="C39" s="9"/>
      <c r="D39" s="9"/>
      <c r="E39" s="9"/>
      <c r="F39" s="9" t="s">
        <v>48</v>
      </c>
      <c r="G39" s="63">
        <v>1249819.54</v>
      </c>
      <c r="H39" s="63">
        <v>2911074</v>
      </c>
      <c r="I39" s="64">
        <v>0</v>
      </c>
      <c r="J39" s="51">
        <v>1620005.97</v>
      </c>
      <c r="K39" s="50">
        <f xml:space="preserve"> +J39/G39*100</f>
        <v>129.61919046328882</v>
      </c>
      <c r="L39" s="58">
        <f xml:space="preserve"> +J39/H39*100</f>
        <v>55.649769466526791</v>
      </c>
    </row>
    <row r="40" spans="1:16" x14ac:dyDescent="0.25">
      <c r="B40" s="9">
        <v>3</v>
      </c>
      <c r="C40" s="9"/>
      <c r="D40" s="9"/>
      <c r="E40" s="9"/>
      <c r="F40" s="9" t="s">
        <v>4</v>
      </c>
      <c r="G40" s="63">
        <v>1249819.54</v>
      </c>
      <c r="H40" s="63">
        <v>2911074</v>
      </c>
      <c r="I40" s="64">
        <v>0</v>
      </c>
      <c r="J40" s="51">
        <v>1620005.97</v>
      </c>
      <c r="K40" s="50">
        <f t="shared" ref="K40:K96" si="2" xml:space="preserve"> +J40/G40*100</f>
        <v>129.61919046328882</v>
      </c>
      <c r="L40" s="58">
        <f t="shared" ref="L40:L87" si="3" xml:space="preserve"> +J40/H40*100</f>
        <v>55.649769466526791</v>
      </c>
    </row>
    <row r="41" spans="1:16" x14ac:dyDescent="0.25">
      <c r="B41" s="9"/>
      <c r="C41" s="9">
        <v>31</v>
      </c>
      <c r="D41" s="13"/>
      <c r="E41" s="13"/>
      <c r="F41" s="9" t="s">
        <v>5</v>
      </c>
      <c r="G41" s="63">
        <v>890419.48</v>
      </c>
      <c r="H41" s="63">
        <v>2019637</v>
      </c>
      <c r="I41" s="64">
        <v>0</v>
      </c>
      <c r="J41" s="51">
        <v>1004025.1</v>
      </c>
      <c r="K41" s="50">
        <f t="shared" si="2"/>
        <v>112.75866291694336</v>
      </c>
      <c r="L41" s="58">
        <f t="shared" si="3"/>
        <v>49.713146471370848</v>
      </c>
      <c r="N41" s="61"/>
      <c r="O41" s="61"/>
      <c r="P41" s="61"/>
    </row>
    <row r="42" spans="1:16" x14ac:dyDescent="0.25">
      <c r="B42" s="10"/>
      <c r="C42" s="10"/>
      <c r="D42" s="17">
        <v>311</v>
      </c>
      <c r="E42" s="10"/>
      <c r="F42" s="17" t="s">
        <v>37</v>
      </c>
      <c r="G42" s="63">
        <v>730068.37</v>
      </c>
      <c r="H42" s="63">
        <v>1643328</v>
      </c>
      <c r="I42" s="64">
        <v>0</v>
      </c>
      <c r="J42" s="51">
        <v>829113.59</v>
      </c>
      <c r="K42" s="50">
        <f t="shared" si="2"/>
        <v>113.56656774488121</v>
      </c>
      <c r="L42" s="58">
        <f t="shared" si="3"/>
        <v>50.453323377925763</v>
      </c>
    </row>
    <row r="43" spans="1:16" x14ac:dyDescent="0.25">
      <c r="B43" s="10"/>
      <c r="C43" s="10"/>
      <c r="D43" s="10"/>
      <c r="E43" s="10">
        <v>3111</v>
      </c>
      <c r="F43" s="10" t="s">
        <v>38</v>
      </c>
      <c r="G43" s="64">
        <v>596589.26</v>
      </c>
      <c r="H43" s="64">
        <v>1342506</v>
      </c>
      <c r="I43" s="64">
        <v>0</v>
      </c>
      <c r="J43" s="50">
        <v>673824.91</v>
      </c>
      <c r="K43" s="50">
        <f t="shared" si="2"/>
        <v>112.94620188100603</v>
      </c>
      <c r="L43" s="58">
        <f t="shared" si="3"/>
        <v>50.191575307670874</v>
      </c>
    </row>
    <row r="44" spans="1:16" x14ac:dyDescent="0.25">
      <c r="A44">
        <v>7</v>
      </c>
      <c r="B44" s="10"/>
      <c r="C44" s="10"/>
      <c r="D44" s="10"/>
      <c r="E44" s="10">
        <v>3113</v>
      </c>
      <c r="F44" s="10" t="s">
        <v>84</v>
      </c>
      <c r="G44" s="64">
        <v>540.45000000000005</v>
      </c>
      <c r="H44" s="64">
        <v>1674</v>
      </c>
      <c r="I44" s="64">
        <v>0</v>
      </c>
      <c r="J44" s="50">
        <v>7009.73</v>
      </c>
      <c r="K44" s="50">
        <f t="shared" si="2"/>
        <v>1297.0173003978164</v>
      </c>
      <c r="L44" s="58">
        <f t="shared" si="3"/>
        <v>418.74133811230587</v>
      </c>
    </row>
    <row r="45" spans="1:16" x14ac:dyDescent="0.25">
      <c r="B45" s="10"/>
      <c r="C45" s="10"/>
      <c r="D45" s="10"/>
      <c r="E45" s="10">
        <v>3114</v>
      </c>
      <c r="F45" s="10" t="s">
        <v>85</v>
      </c>
      <c r="G45" s="64">
        <v>132938.66</v>
      </c>
      <c r="H45" s="64">
        <v>299148</v>
      </c>
      <c r="I45" s="64">
        <v>0</v>
      </c>
      <c r="J45" s="50">
        <v>148278.95000000001</v>
      </c>
      <c r="K45" s="50">
        <f t="shared" si="2"/>
        <v>111.53937462586127</v>
      </c>
      <c r="L45" s="58">
        <f t="shared" si="3"/>
        <v>49.567087194298473</v>
      </c>
    </row>
    <row r="46" spans="1:16" x14ac:dyDescent="0.25">
      <c r="B46" s="10"/>
      <c r="C46" s="10"/>
      <c r="D46" s="17">
        <v>312</v>
      </c>
      <c r="E46" s="10"/>
      <c r="F46" s="17" t="s">
        <v>86</v>
      </c>
      <c r="G46" s="63">
        <v>42565.38</v>
      </c>
      <c r="H46" s="63">
        <v>107071</v>
      </c>
      <c r="I46" s="64">
        <v>0</v>
      </c>
      <c r="J46" s="51">
        <v>42483.86</v>
      </c>
      <c r="K46" s="50">
        <f t="shared" si="2"/>
        <v>99.80848285625548</v>
      </c>
      <c r="L46" s="58">
        <f t="shared" si="3"/>
        <v>39.678213521868663</v>
      </c>
    </row>
    <row r="47" spans="1:16" x14ac:dyDescent="0.25">
      <c r="B47" s="10"/>
      <c r="C47" s="10"/>
      <c r="D47" s="10"/>
      <c r="E47" s="10">
        <v>3121</v>
      </c>
      <c r="F47" s="10" t="s">
        <v>86</v>
      </c>
      <c r="G47" s="64">
        <v>42565.38</v>
      </c>
      <c r="H47" s="64">
        <v>107071</v>
      </c>
      <c r="I47" s="64">
        <v>0</v>
      </c>
      <c r="J47" s="50">
        <v>42483.86</v>
      </c>
      <c r="K47" s="50">
        <f t="shared" si="2"/>
        <v>99.80848285625548</v>
      </c>
      <c r="L47" s="58">
        <f t="shared" si="3"/>
        <v>39.678213521868663</v>
      </c>
    </row>
    <row r="48" spans="1:16" x14ac:dyDescent="0.25">
      <c r="B48" s="10"/>
      <c r="C48" s="10"/>
      <c r="D48" s="17">
        <v>313</v>
      </c>
      <c r="E48" s="10"/>
      <c r="F48" s="17" t="s">
        <v>87</v>
      </c>
      <c r="G48" s="64">
        <v>117785.72</v>
      </c>
      <c r="H48" s="63">
        <v>269238</v>
      </c>
      <c r="I48" s="64">
        <v>0</v>
      </c>
      <c r="J48" s="51">
        <v>132427.65</v>
      </c>
      <c r="K48" s="50">
        <f t="shared" si="2"/>
        <v>112.43098908764151</v>
      </c>
      <c r="L48" s="58">
        <f t="shared" si="3"/>
        <v>49.186091859247206</v>
      </c>
    </row>
    <row r="49" spans="1:12" x14ac:dyDescent="0.25">
      <c r="B49" s="10"/>
      <c r="C49" s="10"/>
      <c r="D49" s="10"/>
      <c r="E49" s="10">
        <v>3132</v>
      </c>
      <c r="F49" s="10" t="s">
        <v>88</v>
      </c>
      <c r="G49" s="64">
        <v>117785.72</v>
      </c>
      <c r="H49" s="64">
        <v>269238</v>
      </c>
      <c r="I49" s="64">
        <v>0</v>
      </c>
      <c r="J49" s="50">
        <v>132427.65</v>
      </c>
      <c r="K49" s="50">
        <f t="shared" si="2"/>
        <v>112.43098908764151</v>
      </c>
      <c r="L49" s="58">
        <f t="shared" si="3"/>
        <v>49.186091859247206</v>
      </c>
    </row>
    <row r="50" spans="1:12" x14ac:dyDescent="0.25">
      <c r="A50">
        <v>33</v>
      </c>
      <c r="B50" s="10"/>
      <c r="C50" s="17">
        <v>32</v>
      </c>
      <c r="D50" s="11"/>
      <c r="E50" s="11"/>
      <c r="F50" s="17" t="s">
        <v>11</v>
      </c>
      <c r="G50" s="63">
        <v>326382.24</v>
      </c>
      <c r="H50" s="63">
        <v>816917</v>
      </c>
      <c r="I50" s="64">
        <v>0</v>
      </c>
      <c r="J50" s="51">
        <v>339368.38</v>
      </c>
      <c r="K50" s="50">
        <f t="shared" si="2"/>
        <v>103.97881330797902</v>
      </c>
      <c r="L50" s="58">
        <f t="shared" si="3"/>
        <v>41.54257776493818</v>
      </c>
    </row>
    <row r="51" spans="1:12" x14ac:dyDescent="0.25">
      <c r="B51" s="10"/>
      <c r="C51" s="10"/>
      <c r="D51" s="17">
        <v>321</v>
      </c>
      <c r="E51" s="10"/>
      <c r="F51" s="17" t="s">
        <v>39</v>
      </c>
      <c r="G51" s="63">
        <v>37083.39</v>
      </c>
      <c r="H51" s="63">
        <v>79357</v>
      </c>
      <c r="I51" s="64">
        <v>0</v>
      </c>
      <c r="J51" s="50">
        <v>41048.9</v>
      </c>
      <c r="K51" s="50">
        <f t="shared" si="2"/>
        <v>110.69349377173987</v>
      </c>
      <c r="L51" s="58">
        <f t="shared" si="3"/>
        <v>51.726879796363271</v>
      </c>
    </row>
    <row r="52" spans="1:12" x14ac:dyDescent="0.25">
      <c r="B52" s="10"/>
      <c r="C52" s="17"/>
      <c r="D52" s="10"/>
      <c r="E52" s="10">
        <v>3211</v>
      </c>
      <c r="F52" s="24" t="s">
        <v>40</v>
      </c>
      <c r="G52" s="64">
        <v>6327.09</v>
      </c>
      <c r="H52" s="64">
        <v>16021</v>
      </c>
      <c r="I52" s="64">
        <v>0</v>
      </c>
      <c r="J52" s="50">
        <v>7197.01</v>
      </c>
      <c r="K52" s="50">
        <f t="shared" si="2"/>
        <v>113.74913269765405</v>
      </c>
      <c r="L52" s="58">
        <f t="shared" si="3"/>
        <v>44.922351913114042</v>
      </c>
    </row>
    <row r="53" spans="1:12" x14ac:dyDescent="0.25">
      <c r="B53" s="10"/>
      <c r="C53" s="17"/>
      <c r="D53" s="11"/>
      <c r="E53" s="10">
        <v>3212</v>
      </c>
      <c r="F53" s="10" t="s">
        <v>118</v>
      </c>
      <c r="G53" s="64">
        <v>27146.9</v>
      </c>
      <c r="H53" s="64">
        <v>56057</v>
      </c>
      <c r="I53" s="64">
        <v>0</v>
      </c>
      <c r="J53" s="50">
        <v>31112.45</v>
      </c>
      <c r="K53" s="50">
        <f t="shared" si="2"/>
        <v>114.60774526741544</v>
      </c>
      <c r="L53" s="58">
        <f t="shared" si="3"/>
        <v>55.501453877303462</v>
      </c>
    </row>
    <row r="54" spans="1:12" x14ac:dyDescent="0.25">
      <c r="B54" s="10"/>
      <c r="C54" s="17"/>
      <c r="D54" s="11"/>
      <c r="E54" s="10">
        <v>3213</v>
      </c>
      <c r="F54" s="10" t="s">
        <v>89</v>
      </c>
      <c r="G54" s="64">
        <v>3609.4</v>
      </c>
      <c r="H54" s="64">
        <v>7279</v>
      </c>
      <c r="I54" s="64">
        <v>0</v>
      </c>
      <c r="J54" s="50">
        <v>2739.44</v>
      </c>
      <c r="K54" s="50">
        <f t="shared" si="2"/>
        <v>75.897379065772711</v>
      </c>
      <c r="L54" s="58">
        <f t="shared" si="3"/>
        <v>37.634839950542656</v>
      </c>
    </row>
    <row r="55" spans="1:12" x14ac:dyDescent="0.25">
      <c r="B55" s="10"/>
      <c r="C55" s="17"/>
      <c r="D55" s="17">
        <v>322</v>
      </c>
      <c r="E55" s="11"/>
      <c r="F55" s="17" t="s">
        <v>107</v>
      </c>
      <c r="G55" s="63">
        <v>211414.27</v>
      </c>
      <c r="H55" s="63">
        <v>518583</v>
      </c>
      <c r="I55" s="64">
        <v>0</v>
      </c>
      <c r="J55" s="51">
        <v>164360.78</v>
      </c>
      <c r="K55" s="50">
        <f t="shared" si="2"/>
        <v>77.743465471843507</v>
      </c>
      <c r="L55" s="58">
        <f t="shared" si="3"/>
        <v>31.694209027291677</v>
      </c>
    </row>
    <row r="56" spans="1:12" x14ac:dyDescent="0.25">
      <c r="B56" s="10"/>
      <c r="C56" s="17"/>
      <c r="D56" s="11"/>
      <c r="E56" s="10">
        <v>3221</v>
      </c>
      <c r="F56" s="10" t="s">
        <v>90</v>
      </c>
      <c r="G56" s="64">
        <v>14158.66</v>
      </c>
      <c r="H56" s="64">
        <v>44365</v>
      </c>
      <c r="I56" s="64">
        <v>0</v>
      </c>
      <c r="J56" s="50">
        <v>17432.84</v>
      </c>
      <c r="K56" s="50">
        <f t="shared" si="2"/>
        <v>123.12492848899544</v>
      </c>
      <c r="L56" s="58">
        <f t="shared" si="3"/>
        <v>39.294128254254481</v>
      </c>
    </row>
    <row r="57" spans="1:12" x14ac:dyDescent="0.25">
      <c r="B57" s="10"/>
      <c r="C57" s="17"/>
      <c r="D57" s="11"/>
      <c r="E57" s="10">
        <v>3222</v>
      </c>
      <c r="F57" s="10" t="s">
        <v>91</v>
      </c>
      <c r="G57" s="64">
        <v>53384.35</v>
      </c>
      <c r="H57" s="64">
        <v>122766</v>
      </c>
      <c r="I57" s="64">
        <v>0</v>
      </c>
      <c r="J57" s="50">
        <v>72831.070000000007</v>
      </c>
      <c r="K57" s="50">
        <f t="shared" si="2"/>
        <v>136.4277545760134</v>
      </c>
      <c r="L57" s="58">
        <f t="shared" si="3"/>
        <v>59.32511444536761</v>
      </c>
    </row>
    <row r="58" spans="1:12" x14ac:dyDescent="0.25">
      <c r="B58" s="10"/>
      <c r="C58" s="17"/>
      <c r="D58" s="11"/>
      <c r="E58" s="10">
        <v>3223</v>
      </c>
      <c r="F58" s="10" t="s">
        <v>92</v>
      </c>
      <c r="G58" s="64">
        <v>137363.29</v>
      </c>
      <c r="H58" s="64">
        <v>331840</v>
      </c>
      <c r="I58" s="64">
        <v>0</v>
      </c>
      <c r="J58" s="50">
        <v>62972.53</v>
      </c>
      <c r="K58" s="50">
        <f t="shared" si="2"/>
        <v>45.843784027013328</v>
      </c>
      <c r="L58" s="58">
        <f t="shared" si="3"/>
        <v>18.976774951783991</v>
      </c>
    </row>
    <row r="59" spans="1:12" x14ac:dyDescent="0.25">
      <c r="B59" s="10"/>
      <c r="C59" s="17"/>
      <c r="D59" s="11"/>
      <c r="E59" s="10">
        <v>3224</v>
      </c>
      <c r="F59" s="10" t="s">
        <v>94</v>
      </c>
      <c r="G59" s="64">
        <v>1248.32</v>
      </c>
      <c r="H59" s="64">
        <v>7111</v>
      </c>
      <c r="I59" s="64">
        <v>0</v>
      </c>
      <c r="J59" s="50">
        <v>5600.46</v>
      </c>
      <c r="K59" s="50">
        <f t="shared" si="2"/>
        <v>448.63977185337092</v>
      </c>
      <c r="L59" s="58">
        <f t="shared" si="3"/>
        <v>78.757699339052181</v>
      </c>
    </row>
    <row r="60" spans="1:12" x14ac:dyDescent="0.25">
      <c r="B60" s="10"/>
      <c r="C60" s="17"/>
      <c r="D60" s="11"/>
      <c r="E60" s="10">
        <v>3225</v>
      </c>
      <c r="F60" s="10" t="s">
        <v>119</v>
      </c>
      <c r="G60" s="64">
        <v>3973.38</v>
      </c>
      <c r="H60" s="68">
        <v>6446</v>
      </c>
      <c r="I60" s="64">
        <v>0</v>
      </c>
      <c r="J60" s="50">
        <v>4963.91</v>
      </c>
      <c r="K60" s="50">
        <f t="shared" si="2"/>
        <v>124.92915351665333</v>
      </c>
      <c r="L60" s="58">
        <f t="shared" si="3"/>
        <v>77.007601613403651</v>
      </c>
    </row>
    <row r="61" spans="1:12" x14ac:dyDescent="0.25">
      <c r="B61" s="10"/>
      <c r="C61" s="17"/>
      <c r="D61" s="11"/>
      <c r="E61" s="10">
        <v>3227</v>
      </c>
      <c r="F61" s="10" t="s">
        <v>93</v>
      </c>
      <c r="G61" s="64">
        <v>1286.27</v>
      </c>
      <c r="H61" s="64">
        <v>6055</v>
      </c>
      <c r="I61" s="64">
        <v>0</v>
      </c>
      <c r="J61" s="30">
        <v>559.97</v>
      </c>
      <c r="K61" s="50">
        <f t="shared" si="2"/>
        <v>43.534405684654082</v>
      </c>
      <c r="L61" s="58">
        <f t="shared" si="3"/>
        <v>9.2480594549958717</v>
      </c>
    </row>
    <row r="62" spans="1:12" x14ac:dyDescent="0.25">
      <c r="B62" s="10"/>
      <c r="C62" s="17"/>
      <c r="D62" s="17">
        <v>323</v>
      </c>
      <c r="E62" s="10"/>
      <c r="F62" s="17" t="s">
        <v>108</v>
      </c>
      <c r="G62" s="63">
        <v>66486.69</v>
      </c>
      <c r="H62" s="63">
        <v>198890</v>
      </c>
      <c r="I62" s="64">
        <v>0</v>
      </c>
      <c r="J62" s="51">
        <v>125501.1</v>
      </c>
      <c r="K62" s="50">
        <f t="shared" si="2"/>
        <v>188.76123927962124</v>
      </c>
      <c r="L62" s="58">
        <f t="shared" si="3"/>
        <v>63.100759213635683</v>
      </c>
    </row>
    <row r="63" spans="1:12" x14ac:dyDescent="0.25">
      <c r="B63" s="10"/>
      <c r="C63" s="17"/>
      <c r="D63" s="17"/>
      <c r="E63" s="10">
        <v>3231</v>
      </c>
      <c r="F63" s="10" t="s">
        <v>109</v>
      </c>
      <c r="G63" s="64">
        <v>4034.94</v>
      </c>
      <c r="H63" s="64">
        <v>8649</v>
      </c>
      <c r="I63" s="64">
        <v>0</v>
      </c>
      <c r="J63" s="50">
        <v>4282.76</v>
      </c>
      <c r="K63" s="50">
        <f t="shared" si="2"/>
        <v>106.14185093210804</v>
      </c>
      <c r="L63" s="58">
        <f t="shared" si="3"/>
        <v>49.517400855590246</v>
      </c>
    </row>
    <row r="64" spans="1:12" x14ac:dyDescent="0.25">
      <c r="B64" s="10"/>
      <c r="C64" s="17"/>
      <c r="D64" s="11"/>
      <c r="E64" s="10">
        <v>3232</v>
      </c>
      <c r="F64" s="10" t="s">
        <v>110</v>
      </c>
      <c r="G64" s="64">
        <v>14225.8</v>
      </c>
      <c r="H64" s="64">
        <v>28988</v>
      </c>
      <c r="I64" s="64">
        <v>0</v>
      </c>
      <c r="J64" s="50">
        <v>13497.1</v>
      </c>
      <c r="K64" s="50">
        <f t="shared" si="2"/>
        <v>94.877616724542733</v>
      </c>
      <c r="L64" s="58">
        <f t="shared" si="3"/>
        <v>46.560990754795093</v>
      </c>
    </row>
    <row r="65" spans="2:12" x14ac:dyDescent="0.25">
      <c r="B65" s="10"/>
      <c r="C65" s="17"/>
      <c r="D65" s="11"/>
      <c r="E65" s="10">
        <v>3233</v>
      </c>
      <c r="F65" s="10" t="s">
        <v>111</v>
      </c>
      <c r="G65" s="64">
        <v>1751.61</v>
      </c>
      <c r="H65" s="64">
        <v>4831</v>
      </c>
      <c r="I65" s="64">
        <v>0</v>
      </c>
      <c r="J65" s="50">
        <v>1976.51</v>
      </c>
      <c r="K65" s="50">
        <f t="shared" si="2"/>
        <v>112.83961612459395</v>
      </c>
      <c r="L65" s="58">
        <f t="shared" si="3"/>
        <v>40.913061477954876</v>
      </c>
    </row>
    <row r="66" spans="2:12" x14ac:dyDescent="0.25">
      <c r="B66" s="10"/>
      <c r="C66" s="17"/>
      <c r="D66" s="11"/>
      <c r="E66" s="10">
        <v>3234</v>
      </c>
      <c r="F66" s="10" t="s">
        <v>112</v>
      </c>
      <c r="G66" s="64">
        <v>10895.33</v>
      </c>
      <c r="H66" s="64">
        <v>29462</v>
      </c>
      <c r="I66" s="64">
        <v>0</v>
      </c>
      <c r="J66" s="50">
        <v>12571.1</v>
      </c>
      <c r="K66" s="50">
        <f t="shared" si="2"/>
        <v>115.38062637845756</v>
      </c>
      <c r="L66" s="58">
        <f t="shared" si="3"/>
        <v>42.668861584413818</v>
      </c>
    </row>
    <row r="67" spans="2:12" x14ac:dyDescent="0.25">
      <c r="B67" s="10"/>
      <c r="C67" s="17"/>
      <c r="D67" s="11"/>
      <c r="E67" s="10">
        <v>3235</v>
      </c>
      <c r="F67" s="10" t="s">
        <v>113</v>
      </c>
      <c r="G67" s="64">
        <v>20237.3</v>
      </c>
      <c r="H67" s="64">
        <v>97507</v>
      </c>
      <c r="I67" s="64">
        <v>0</v>
      </c>
      <c r="J67" s="50">
        <v>44163.98</v>
      </c>
      <c r="K67" s="50">
        <f t="shared" si="2"/>
        <v>218.23059400216437</v>
      </c>
      <c r="L67" s="58">
        <f t="shared" si="3"/>
        <v>45.293137928558977</v>
      </c>
    </row>
    <row r="68" spans="2:12" x14ac:dyDescent="0.25">
      <c r="B68" s="10"/>
      <c r="C68" s="17"/>
      <c r="D68" s="11"/>
      <c r="E68" s="10">
        <v>3236</v>
      </c>
      <c r="F68" s="10" t="s">
        <v>114</v>
      </c>
      <c r="G68" s="64">
        <v>5897.64</v>
      </c>
      <c r="H68" s="64">
        <v>14431</v>
      </c>
      <c r="I68" s="64">
        <v>0</v>
      </c>
      <c r="J68" s="50">
        <v>1930.16</v>
      </c>
      <c r="K68" s="50">
        <f t="shared" si="2"/>
        <v>32.727667338121691</v>
      </c>
      <c r="L68" s="58">
        <f t="shared" si="3"/>
        <v>13.375095280992308</v>
      </c>
    </row>
    <row r="69" spans="2:12" x14ac:dyDescent="0.25">
      <c r="B69" s="10"/>
      <c r="C69" s="17"/>
      <c r="D69" s="11"/>
      <c r="E69" s="10">
        <v>3237</v>
      </c>
      <c r="F69" s="10" t="s">
        <v>115</v>
      </c>
      <c r="G69" s="64">
        <v>6489.13</v>
      </c>
      <c r="H69" s="64">
        <v>6103</v>
      </c>
      <c r="I69" s="64">
        <v>0</v>
      </c>
      <c r="J69" s="50">
        <v>39474.730000000003</v>
      </c>
      <c r="K69" s="50">
        <f t="shared" si="2"/>
        <v>608.32083807844811</v>
      </c>
      <c r="L69" s="58">
        <f t="shared" si="3"/>
        <v>646.80861871210891</v>
      </c>
    </row>
    <row r="70" spans="2:12" x14ac:dyDescent="0.25">
      <c r="B70" s="10"/>
      <c r="C70" s="17"/>
      <c r="D70" s="11"/>
      <c r="E70" s="10">
        <v>3238</v>
      </c>
      <c r="F70" s="10" t="s">
        <v>116</v>
      </c>
      <c r="G70" s="64">
        <v>1194.51</v>
      </c>
      <c r="H70" s="64">
        <v>5043</v>
      </c>
      <c r="I70" s="64">
        <v>0</v>
      </c>
      <c r="J70" s="50">
        <v>1137.5</v>
      </c>
      <c r="K70" s="50">
        <f t="shared" si="2"/>
        <v>95.227331709236424</v>
      </c>
      <c r="L70" s="58">
        <f t="shared" si="3"/>
        <v>22.556018243109261</v>
      </c>
    </row>
    <row r="71" spans="2:12" x14ac:dyDescent="0.25">
      <c r="B71" s="10"/>
      <c r="C71" s="17"/>
      <c r="D71" s="11"/>
      <c r="E71" s="10">
        <v>3239</v>
      </c>
      <c r="F71" s="10" t="s">
        <v>117</v>
      </c>
      <c r="G71" s="64">
        <v>1760.44</v>
      </c>
      <c r="H71" s="68">
        <v>3876</v>
      </c>
      <c r="I71" s="64">
        <v>0</v>
      </c>
      <c r="J71" s="50">
        <v>6467.26</v>
      </c>
      <c r="K71" s="50">
        <f t="shared" si="2"/>
        <v>367.36611301720023</v>
      </c>
      <c r="L71" s="58">
        <f t="shared" si="3"/>
        <v>166.85397316821465</v>
      </c>
    </row>
    <row r="72" spans="2:12" x14ac:dyDescent="0.25">
      <c r="B72" s="10"/>
      <c r="C72" s="17"/>
      <c r="D72" s="17">
        <v>324</v>
      </c>
      <c r="E72" s="10"/>
      <c r="F72" s="17" t="s">
        <v>95</v>
      </c>
      <c r="G72" s="63">
        <v>696.53</v>
      </c>
      <c r="H72" s="63">
        <v>1045</v>
      </c>
      <c r="I72" s="64">
        <v>0</v>
      </c>
      <c r="J72" s="30">
        <v>0</v>
      </c>
      <c r="K72" s="50">
        <f t="shared" si="2"/>
        <v>0</v>
      </c>
      <c r="L72" s="58">
        <f t="shared" si="3"/>
        <v>0</v>
      </c>
    </row>
    <row r="73" spans="2:12" x14ac:dyDescent="0.25">
      <c r="B73" s="10"/>
      <c r="C73" s="17"/>
      <c r="D73" s="11"/>
      <c r="E73" s="10">
        <v>3241</v>
      </c>
      <c r="F73" s="10" t="s">
        <v>96</v>
      </c>
      <c r="G73" s="64">
        <v>696.53</v>
      </c>
      <c r="H73" s="64">
        <v>1045</v>
      </c>
      <c r="I73" s="64">
        <v>0</v>
      </c>
      <c r="J73" s="30">
        <v>0</v>
      </c>
      <c r="K73" s="50">
        <f t="shared" si="2"/>
        <v>0</v>
      </c>
      <c r="L73" s="58">
        <f t="shared" si="3"/>
        <v>0</v>
      </c>
    </row>
    <row r="74" spans="2:12" x14ac:dyDescent="0.25">
      <c r="B74" s="10"/>
      <c r="C74" s="17"/>
      <c r="D74" s="17">
        <v>329</v>
      </c>
      <c r="E74" s="10"/>
      <c r="F74" s="17" t="s">
        <v>97</v>
      </c>
      <c r="G74" s="63">
        <v>10701.35</v>
      </c>
      <c r="H74" s="63">
        <v>19042</v>
      </c>
      <c r="I74" s="64">
        <v>0</v>
      </c>
      <c r="J74" s="51">
        <v>8457.6</v>
      </c>
      <c r="K74" s="50">
        <f t="shared" si="2"/>
        <v>79.033019198512335</v>
      </c>
      <c r="L74" s="58">
        <f t="shared" si="3"/>
        <v>44.415502573259111</v>
      </c>
    </row>
    <row r="75" spans="2:12" x14ac:dyDescent="0.25">
      <c r="B75" s="10"/>
      <c r="C75" s="17"/>
      <c r="D75" s="17"/>
      <c r="E75" s="10">
        <v>3291</v>
      </c>
      <c r="F75" s="10" t="s">
        <v>98</v>
      </c>
      <c r="G75" s="64">
        <v>641.97</v>
      </c>
      <c r="H75" s="64">
        <v>2290</v>
      </c>
      <c r="I75" s="64">
        <v>0</v>
      </c>
      <c r="J75" s="30">
        <v>952.41</v>
      </c>
      <c r="K75" s="50">
        <f t="shared" si="2"/>
        <v>148.357399878499</v>
      </c>
      <c r="L75" s="58">
        <f t="shared" si="3"/>
        <v>41.589956331877723</v>
      </c>
    </row>
    <row r="76" spans="2:12" x14ac:dyDescent="0.25">
      <c r="B76" s="10"/>
      <c r="C76" s="17"/>
      <c r="D76" s="17"/>
      <c r="E76" s="10">
        <v>3292</v>
      </c>
      <c r="F76" s="10" t="s">
        <v>99</v>
      </c>
      <c r="G76" s="64">
        <v>1761.72</v>
      </c>
      <c r="H76" s="64">
        <v>2709</v>
      </c>
      <c r="I76" s="64">
        <v>0</v>
      </c>
      <c r="J76" s="30">
        <v>0</v>
      </c>
      <c r="K76" s="50">
        <f t="shared" si="2"/>
        <v>0</v>
      </c>
      <c r="L76" s="58">
        <f t="shared" si="3"/>
        <v>0</v>
      </c>
    </row>
    <row r="77" spans="2:12" x14ac:dyDescent="0.25">
      <c r="B77" s="10"/>
      <c r="C77" s="17"/>
      <c r="D77" s="17"/>
      <c r="E77" s="10">
        <v>3294</v>
      </c>
      <c r="F77" s="10" t="s">
        <v>122</v>
      </c>
      <c r="G77" s="64">
        <v>0</v>
      </c>
      <c r="H77" s="64">
        <v>0</v>
      </c>
      <c r="I77" s="64">
        <v>0</v>
      </c>
      <c r="J77" s="30">
        <v>13.27</v>
      </c>
      <c r="K77" s="50">
        <v>0</v>
      </c>
      <c r="L77" s="58">
        <v>0</v>
      </c>
    </row>
    <row r="78" spans="2:12" x14ac:dyDescent="0.25">
      <c r="B78" s="10"/>
      <c r="C78" s="17"/>
      <c r="D78" s="17"/>
      <c r="E78" s="10">
        <v>3295</v>
      </c>
      <c r="F78" s="10" t="s">
        <v>100</v>
      </c>
      <c r="G78" s="64">
        <v>286.52</v>
      </c>
      <c r="H78" s="64">
        <v>1141</v>
      </c>
      <c r="I78" s="64">
        <v>0</v>
      </c>
      <c r="J78" s="30">
        <v>79.19</v>
      </c>
      <c r="K78" s="50">
        <f t="shared" si="2"/>
        <v>27.63855926287868</v>
      </c>
      <c r="L78" s="58">
        <f t="shared" si="3"/>
        <v>6.9404031551270808</v>
      </c>
    </row>
    <row r="79" spans="2:12" x14ac:dyDescent="0.25">
      <c r="B79" s="10"/>
      <c r="C79" s="17"/>
      <c r="D79" s="11"/>
      <c r="E79" s="10">
        <v>3299</v>
      </c>
      <c r="F79" s="10" t="s">
        <v>97</v>
      </c>
      <c r="G79" s="64">
        <v>8011.15</v>
      </c>
      <c r="H79" s="64">
        <v>12902</v>
      </c>
      <c r="I79" s="64">
        <v>0</v>
      </c>
      <c r="J79" s="50">
        <v>7412.73</v>
      </c>
      <c r="K79" s="50">
        <f t="shared" si="2"/>
        <v>92.530161087983615</v>
      </c>
      <c r="L79" s="58">
        <f t="shared" si="3"/>
        <v>57.45411564098589</v>
      </c>
    </row>
    <row r="80" spans="2:12" x14ac:dyDescent="0.25">
      <c r="B80" s="10"/>
      <c r="C80" s="17">
        <v>34</v>
      </c>
      <c r="D80" s="11"/>
      <c r="E80" s="10"/>
      <c r="F80" s="17" t="s">
        <v>101</v>
      </c>
      <c r="G80" s="63">
        <v>1354.12</v>
      </c>
      <c r="H80" s="63">
        <v>3733</v>
      </c>
      <c r="I80" s="64">
        <v>0</v>
      </c>
      <c r="J80" s="51">
        <v>1073.6500000000001</v>
      </c>
      <c r="K80" s="50">
        <f t="shared" si="2"/>
        <v>79.287655451510958</v>
      </c>
      <c r="L80" s="58">
        <f t="shared" si="3"/>
        <v>28.761050093758371</v>
      </c>
    </row>
    <row r="81" spans="2:12" x14ac:dyDescent="0.25">
      <c r="B81" s="10"/>
      <c r="C81" s="17"/>
      <c r="D81" s="17">
        <v>343</v>
      </c>
      <c r="E81" s="10"/>
      <c r="F81" s="17" t="s">
        <v>102</v>
      </c>
      <c r="G81" s="64">
        <v>1354.12</v>
      </c>
      <c r="H81" s="63">
        <v>3733</v>
      </c>
      <c r="I81" s="64">
        <v>0</v>
      </c>
      <c r="J81" s="51">
        <v>1073.6500000000001</v>
      </c>
      <c r="K81" s="50">
        <f t="shared" si="2"/>
        <v>79.287655451510958</v>
      </c>
      <c r="L81" s="58">
        <f t="shared" si="3"/>
        <v>28.761050093758371</v>
      </c>
    </row>
    <row r="82" spans="2:12" x14ac:dyDescent="0.25">
      <c r="B82" s="10"/>
      <c r="C82" s="17"/>
      <c r="D82" s="11"/>
      <c r="E82" s="10">
        <v>3431</v>
      </c>
      <c r="F82" s="10" t="s">
        <v>103</v>
      </c>
      <c r="G82" s="64">
        <v>1193.3599999999999</v>
      </c>
      <c r="H82" s="64">
        <v>3458</v>
      </c>
      <c r="I82" s="64">
        <v>0</v>
      </c>
      <c r="J82" s="50">
        <v>1026.1099999999999</v>
      </c>
      <c r="K82" s="50">
        <f t="shared" si="2"/>
        <v>85.984950056981972</v>
      </c>
      <c r="L82" s="58">
        <f t="shared" si="3"/>
        <v>29.673510699826487</v>
      </c>
    </row>
    <row r="83" spans="2:12" x14ac:dyDescent="0.25">
      <c r="B83" s="10"/>
      <c r="C83" s="17"/>
      <c r="D83" s="11"/>
      <c r="E83" s="10">
        <v>3433</v>
      </c>
      <c r="F83" s="10" t="s">
        <v>104</v>
      </c>
      <c r="G83" s="64">
        <v>160.76</v>
      </c>
      <c r="H83" s="64">
        <v>275</v>
      </c>
      <c r="I83" s="64">
        <v>0</v>
      </c>
      <c r="J83" s="30">
        <v>47.54</v>
      </c>
      <c r="K83" s="50">
        <f t="shared" si="2"/>
        <v>29.572032843991042</v>
      </c>
      <c r="L83" s="58">
        <f t="shared" si="3"/>
        <v>17.287272727272725</v>
      </c>
    </row>
    <row r="84" spans="2:12" x14ac:dyDescent="0.25">
      <c r="B84" s="10"/>
      <c r="C84" s="17">
        <v>37</v>
      </c>
      <c r="D84" s="11"/>
      <c r="E84" s="10"/>
      <c r="F84" s="17" t="s">
        <v>105</v>
      </c>
      <c r="G84" s="63">
        <v>31663.71</v>
      </c>
      <c r="H84" s="63">
        <v>70787</v>
      </c>
      <c r="I84" s="64">
        <v>0</v>
      </c>
      <c r="J84" s="51">
        <v>63174.98</v>
      </c>
      <c r="K84" s="50">
        <f t="shared" si="2"/>
        <v>199.51856557554376</v>
      </c>
      <c r="L84" s="58">
        <f t="shared" si="3"/>
        <v>89.246584824897241</v>
      </c>
    </row>
    <row r="85" spans="2:12" x14ac:dyDescent="0.25">
      <c r="B85" s="10"/>
      <c r="C85" s="17"/>
      <c r="D85" s="17">
        <v>372</v>
      </c>
      <c r="E85" s="10"/>
      <c r="F85" s="17" t="s">
        <v>106</v>
      </c>
      <c r="G85" s="63">
        <v>31663.71</v>
      </c>
      <c r="H85" s="63">
        <v>70787</v>
      </c>
      <c r="I85" s="64">
        <v>0</v>
      </c>
      <c r="J85" s="50">
        <v>63174.98</v>
      </c>
      <c r="K85" s="50">
        <f t="shared" si="2"/>
        <v>199.51856557554376</v>
      </c>
      <c r="L85" s="58">
        <f t="shared" si="3"/>
        <v>89.246584824897241</v>
      </c>
    </row>
    <row r="86" spans="2:12" x14ac:dyDescent="0.25">
      <c r="B86" s="10"/>
      <c r="C86" s="17"/>
      <c r="D86" s="17"/>
      <c r="E86" s="10">
        <v>3721</v>
      </c>
      <c r="F86" s="10" t="s">
        <v>121</v>
      </c>
      <c r="G86" s="64">
        <v>796.34</v>
      </c>
      <c r="H86" s="64">
        <v>2604</v>
      </c>
      <c r="I86" s="64">
        <v>0</v>
      </c>
      <c r="J86" s="50">
        <v>2921.82</v>
      </c>
      <c r="K86" s="50">
        <f t="shared" si="2"/>
        <v>366.90609538639274</v>
      </c>
      <c r="L86" s="58">
        <f t="shared" si="3"/>
        <v>112.20506912442396</v>
      </c>
    </row>
    <row r="87" spans="2:12" x14ac:dyDescent="0.25">
      <c r="B87" s="10"/>
      <c r="C87" s="17"/>
      <c r="D87" s="17"/>
      <c r="E87" s="10">
        <v>3722</v>
      </c>
      <c r="F87" s="54" t="s">
        <v>120</v>
      </c>
      <c r="G87" s="64">
        <v>30867.38</v>
      </c>
      <c r="H87" s="64">
        <v>68183</v>
      </c>
      <c r="I87" s="64">
        <v>0</v>
      </c>
      <c r="J87" s="50">
        <v>60253.16</v>
      </c>
      <c r="K87" s="50">
        <f t="shared" si="2"/>
        <v>195.20011092616218</v>
      </c>
      <c r="L87" s="58">
        <f t="shared" si="3"/>
        <v>88.369769590660425</v>
      </c>
    </row>
    <row r="88" spans="2:12" x14ac:dyDescent="0.25">
      <c r="B88" s="12">
        <v>4</v>
      </c>
      <c r="C88" s="12"/>
      <c r="D88" s="12"/>
      <c r="E88" s="12"/>
      <c r="F88" s="15" t="s">
        <v>6</v>
      </c>
      <c r="G88" s="63">
        <v>4640.2</v>
      </c>
      <c r="H88" s="64">
        <v>0</v>
      </c>
      <c r="I88" s="64">
        <v>0</v>
      </c>
      <c r="J88" s="51">
        <v>42449.98</v>
      </c>
      <c r="K88" s="50">
        <f t="shared" si="2"/>
        <v>914.83082625748898</v>
      </c>
      <c r="L88" s="58">
        <v>0</v>
      </c>
    </row>
    <row r="89" spans="2:12" x14ac:dyDescent="0.25">
      <c r="B89" s="13"/>
      <c r="C89" s="9">
        <v>41</v>
      </c>
      <c r="D89" s="13"/>
      <c r="E89" s="13"/>
      <c r="F89" s="16" t="s">
        <v>7</v>
      </c>
      <c r="G89" s="64">
        <v>0</v>
      </c>
      <c r="H89" s="64">
        <v>0</v>
      </c>
      <c r="I89" s="64">
        <v>0</v>
      </c>
      <c r="J89" s="30">
        <v>0</v>
      </c>
      <c r="K89" s="50">
        <v>0</v>
      </c>
      <c r="L89" s="58">
        <v>0</v>
      </c>
    </row>
    <row r="90" spans="2:12" x14ac:dyDescent="0.25">
      <c r="B90" s="13"/>
      <c r="C90" s="13"/>
      <c r="D90" s="17">
        <v>411</v>
      </c>
      <c r="E90" s="10"/>
      <c r="F90" s="10" t="s">
        <v>41</v>
      </c>
      <c r="G90" s="64">
        <v>0</v>
      </c>
      <c r="H90" s="64">
        <v>0</v>
      </c>
      <c r="I90" s="64">
        <v>0</v>
      </c>
      <c r="J90" s="30">
        <v>0</v>
      </c>
      <c r="K90" s="50">
        <v>0</v>
      </c>
      <c r="L90" s="58">
        <v>0</v>
      </c>
    </row>
    <row r="91" spans="2:12" x14ac:dyDescent="0.25">
      <c r="B91" s="13"/>
      <c r="C91" s="13"/>
      <c r="D91" s="10"/>
      <c r="E91" s="10">
        <v>4111</v>
      </c>
      <c r="F91" s="10" t="s">
        <v>42</v>
      </c>
      <c r="G91" s="64">
        <v>0</v>
      </c>
      <c r="H91" s="64">
        <v>0</v>
      </c>
      <c r="I91" s="64">
        <v>0</v>
      </c>
      <c r="J91" s="30">
        <v>0</v>
      </c>
      <c r="K91" s="50">
        <v>0</v>
      </c>
      <c r="L91" s="58">
        <v>0</v>
      </c>
    </row>
    <row r="92" spans="2:12" x14ac:dyDescent="0.25">
      <c r="B92" s="13"/>
      <c r="C92" s="9">
        <v>42</v>
      </c>
      <c r="D92" s="10"/>
      <c r="E92" s="10"/>
      <c r="F92" s="17" t="s">
        <v>123</v>
      </c>
      <c r="G92" s="63">
        <v>4640.2</v>
      </c>
      <c r="H92" s="64">
        <v>0</v>
      </c>
      <c r="I92" s="64">
        <v>0</v>
      </c>
      <c r="J92" s="51">
        <v>9192.49</v>
      </c>
      <c r="K92" s="50">
        <f t="shared" si="2"/>
        <v>198.10546959182793</v>
      </c>
      <c r="L92" s="58">
        <v>0</v>
      </c>
    </row>
    <row r="93" spans="2:12" x14ac:dyDescent="0.25">
      <c r="B93" s="13"/>
      <c r="C93" s="13"/>
      <c r="D93" s="17">
        <v>422</v>
      </c>
      <c r="E93" s="10"/>
      <c r="F93" s="17" t="s">
        <v>124</v>
      </c>
      <c r="G93" s="63">
        <v>4640.2</v>
      </c>
      <c r="H93" s="64">
        <v>0</v>
      </c>
      <c r="I93" s="64">
        <v>0</v>
      </c>
      <c r="J93" s="51">
        <v>9192.49</v>
      </c>
      <c r="K93" s="50">
        <f t="shared" si="2"/>
        <v>198.10546959182793</v>
      </c>
      <c r="L93" s="58">
        <v>0</v>
      </c>
    </row>
    <row r="94" spans="2:12" x14ac:dyDescent="0.25">
      <c r="B94" s="13"/>
      <c r="C94" s="13"/>
      <c r="D94" s="10"/>
      <c r="E94" s="10">
        <v>4221</v>
      </c>
      <c r="F94" s="10" t="s">
        <v>125</v>
      </c>
      <c r="G94" s="64">
        <v>315.27</v>
      </c>
      <c r="H94" s="64">
        <v>0</v>
      </c>
      <c r="I94" s="64">
        <v>0</v>
      </c>
      <c r="J94" s="50">
        <v>3708.79</v>
      </c>
      <c r="K94" s="50">
        <f t="shared" si="2"/>
        <v>1176.3853205189203</v>
      </c>
      <c r="L94" s="58">
        <v>0</v>
      </c>
    </row>
    <row r="95" spans="2:12" x14ac:dyDescent="0.25">
      <c r="B95" s="13"/>
      <c r="C95" s="13"/>
      <c r="D95" s="10"/>
      <c r="E95" s="10">
        <v>4222</v>
      </c>
      <c r="F95" s="10" t="s">
        <v>126</v>
      </c>
      <c r="G95" s="64">
        <v>420.27</v>
      </c>
      <c r="H95" s="64">
        <v>0</v>
      </c>
      <c r="I95" s="64">
        <v>0</v>
      </c>
      <c r="J95" s="30">
        <v>217.01</v>
      </c>
      <c r="K95" s="50">
        <f t="shared" si="2"/>
        <v>51.635853142027742</v>
      </c>
      <c r="L95" s="58">
        <v>0</v>
      </c>
    </row>
    <row r="96" spans="2:12" x14ac:dyDescent="0.25">
      <c r="B96" s="13"/>
      <c r="C96" s="13"/>
      <c r="D96" s="10"/>
      <c r="E96" s="10">
        <v>4227</v>
      </c>
      <c r="F96" s="10" t="s">
        <v>127</v>
      </c>
      <c r="G96" s="64">
        <v>3904.65</v>
      </c>
      <c r="H96" s="64">
        <v>0</v>
      </c>
      <c r="I96" s="64">
        <v>0</v>
      </c>
      <c r="J96" s="50">
        <v>5266.69</v>
      </c>
      <c r="K96" s="50">
        <f t="shared" si="2"/>
        <v>134.88251187686475</v>
      </c>
      <c r="L96" s="58">
        <v>0</v>
      </c>
    </row>
    <row r="97" spans="2:12" x14ac:dyDescent="0.25">
      <c r="B97" s="13"/>
      <c r="C97" s="9">
        <v>45</v>
      </c>
      <c r="D97" s="10"/>
      <c r="E97" s="10"/>
      <c r="F97" s="17" t="s">
        <v>128</v>
      </c>
      <c r="G97" s="64">
        <v>0</v>
      </c>
      <c r="H97" s="64">
        <v>0</v>
      </c>
      <c r="I97" s="64">
        <v>0</v>
      </c>
      <c r="J97" s="51">
        <v>33257.49</v>
      </c>
      <c r="K97" s="50">
        <v>0</v>
      </c>
      <c r="L97" s="58">
        <v>0</v>
      </c>
    </row>
    <row r="98" spans="2:12" x14ac:dyDescent="0.25">
      <c r="B98" s="13"/>
      <c r="C98" s="13"/>
      <c r="D98" s="17">
        <v>451</v>
      </c>
      <c r="E98" s="10"/>
      <c r="F98" s="10" t="s">
        <v>129</v>
      </c>
      <c r="G98" s="64">
        <v>0</v>
      </c>
      <c r="H98" s="64">
        <v>0</v>
      </c>
      <c r="I98" s="64">
        <v>0</v>
      </c>
      <c r="J98" s="50">
        <v>33257.49</v>
      </c>
      <c r="K98" s="50">
        <v>0</v>
      </c>
      <c r="L98" s="58">
        <v>0</v>
      </c>
    </row>
    <row r="99" spans="2:12" x14ac:dyDescent="0.25">
      <c r="B99" s="13"/>
      <c r="C99" s="13"/>
      <c r="D99" s="10"/>
      <c r="E99" s="10">
        <v>4511</v>
      </c>
      <c r="F99" s="10" t="s">
        <v>129</v>
      </c>
      <c r="G99" s="64">
        <v>0</v>
      </c>
      <c r="H99" s="64">
        <v>0</v>
      </c>
      <c r="I99" s="64">
        <v>0</v>
      </c>
      <c r="J99" s="50">
        <v>33257.49</v>
      </c>
      <c r="K99" s="50">
        <v>0</v>
      </c>
      <c r="L99" s="58">
        <v>0</v>
      </c>
    </row>
    <row r="101" spans="2:12" ht="15" customHeight="1" x14ac:dyDescent="0.25"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</row>
    <row r="102" spans="2:12" x14ac:dyDescent="0.25"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</row>
    <row r="103" spans="2:12" ht="4.5" customHeight="1" x14ac:dyDescent="0.25"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</row>
  </sheetData>
  <mergeCells count="7">
    <mergeCell ref="B2:L2"/>
    <mergeCell ref="B4:L4"/>
    <mergeCell ref="B6:L6"/>
    <mergeCell ref="B38:F38"/>
    <mergeCell ref="B9:F9"/>
    <mergeCell ref="B37:F37"/>
    <mergeCell ref="B8:F8"/>
  </mergeCells>
  <pageMargins left="0.7" right="0.7" top="0.75" bottom="0.75" header="0.3" footer="0.3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24"/>
  <sheetViews>
    <sheetView tabSelected="1" workbookViewId="0">
      <selection activeCell="F8" sqref="F8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  <col min="10" max="11" width="11.7109375" bestFit="1" customWidth="1"/>
  </cols>
  <sheetData>
    <row r="1" spans="2:10" ht="18" x14ac:dyDescent="0.25">
      <c r="B1" s="3"/>
      <c r="C1" s="3"/>
      <c r="D1" s="3"/>
      <c r="E1" s="3"/>
      <c r="F1" s="4"/>
      <c r="G1" s="4"/>
      <c r="H1" s="4"/>
    </row>
    <row r="2" spans="2:10" ht="15.75" customHeight="1" x14ac:dyDescent="0.25">
      <c r="B2" s="109" t="s">
        <v>45</v>
      </c>
      <c r="C2" s="109"/>
      <c r="D2" s="109"/>
      <c r="E2" s="109"/>
      <c r="F2" s="109"/>
      <c r="G2" s="109"/>
      <c r="H2" s="109"/>
    </row>
    <row r="3" spans="2:10" ht="18" x14ac:dyDescent="0.25">
      <c r="B3" s="3"/>
      <c r="C3" s="3"/>
      <c r="D3" s="3"/>
      <c r="E3" s="3"/>
      <c r="F3" s="4"/>
      <c r="G3" s="4"/>
      <c r="H3" s="4"/>
    </row>
    <row r="4" spans="2:10" ht="33.75" customHeight="1" x14ac:dyDescent="0.25">
      <c r="B4" s="38" t="s">
        <v>8</v>
      </c>
      <c r="C4" s="38" t="s">
        <v>22</v>
      </c>
      <c r="D4" s="38" t="s">
        <v>53</v>
      </c>
      <c r="E4" s="38" t="s">
        <v>50</v>
      </c>
      <c r="F4" s="38" t="s">
        <v>23</v>
      </c>
      <c r="G4" s="38" t="s">
        <v>24</v>
      </c>
      <c r="H4" s="38" t="s">
        <v>51</v>
      </c>
    </row>
    <row r="5" spans="2:10" x14ac:dyDescent="0.25">
      <c r="B5" s="38">
        <v>1</v>
      </c>
      <c r="C5" s="40">
        <v>2</v>
      </c>
      <c r="D5" s="40">
        <v>3</v>
      </c>
      <c r="E5" s="40">
        <v>4</v>
      </c>
      <c r="F5" s="40">
        <v>5</v>
      </c>
      <c r="G5" s="40" t="s">
        <v>43</v>
      </c>
      <c r="H5" s="40" t="s">
        <v>70</v>
      </c>
    </row>
    <row r="6" spans="2:10" x14ac:dyDescent="0.25">
      <c r="B6" s="9" t="s">
        <v>47</v>
      </c>
      <c r="C6" s="65">
        <v>1225465.76</v>
      </c>
      <c r="D6" s="65">
        <v>2911074</v>
      </c>
      <c r="E6" s="75">
        <v>0</v>
      </c>
      <c r="F6" s="65">
        <v>1362180.6</v>
      </c>
      <c r="G6" s="50">
        <f xml:space="preserve"> F6/C6*100</f>
        <v>111.15615339591373</v>
      </c>
      <c r="H6" s="50">
        <f xml:space="preserve"> +F6/D6*100</f>
        <v>46.793059880992374</v>
      </c>
      <c r="J6" s="61"/>
    </row>
    <row r="7" spans="2:10" x14ac:dyDescent="0.25">
      <c r="B7" s="9" t="s">
        <v>15</v>
      </c>
      <c r="C7" s="63">
        <v>1192720.18</v>
      </c>
      <c r="D7" s="63">
        <v>2592738</v>
      </c>
      <c r="E7" s="75">
        <v>0</v>
      </c>
      <c r="F7" s="51">
        <v>1284625.48</v>
      </c>
      <c r="G7" s="50">
        <f t="shared" ref="G7:G24" si="0" xml:space="preserve"> F7/C7*100</f>
        <v>107.70552066956729</v>
      </c>
      <c r="H7" s="50">
        <f t="shared" ref="H7:H24" si="1" xml:space="preserve"> +F7/D7*100</f>
        <v>49.547061060546802</v>
      </c>
      <c r="J7" s="61"/>
    </row>
    <row r="8" spans="2:10" x14ac:dyDescent="0.25">
      <c r="B8" s="22" t="s">
        <v>16</v>
      </c>
      <c r="C8" s="64">
        <v>1192720.18</v>
      </c>
      <c r="D8" s="64">
        <v>2592738</v>
      </c>
      <c r="E8" s="75">
        <v>0</v>
      </c>
      <c r="F8" s="50">
        <v>1284625.48</v>
      </c>
      <c r="G8" s="50">
        <f t="shared" si="0"/>
        <v>107.70552066956729</v>
      </c>
      <c r="H8" s="50">
        <f t="shared" si="1"/>
        <v>49.547061060546802</v>
      </c>
    </row>
    <row r="9" spans="2:10" x14ac:dyDescent="0.25">
      <c r="B9" s="9" t="s">
        <v>17</v>
      </c>
      <c r="C9" s="63">
        <v>24252.32</v>
      </c>
      <c r="D9" s="63">
        <v>118346</v>
      </c>
      <c r="E9" s="75">
        <v>0</v>
      </c>
      <c r="F9" s="73">
        <v>20520.150000000001</v>
      </c>
      <c r="G9" s="50">
        <f t="shared" si="0"/>
        <v>84.611080506937071</v>
      </c>
      <c r="H9" s="50">
        <f t="shared" si="1"/>
        <v>17.339115812955232</v>
      </c>
    </row>
    <row r="10" spans="2:10" x14ac:dyDescent="0.25">
      <c r="B10" s="23" t="s">
        <v>18</v>
      </c>
      <c r="C10" s="64">
        <v>24252.32</v>
      </c>
      <c r="D10" s="64">
        <v>118346</v>
      </c>
      <c r="E10" s="75">
        <v>0</v>
      </c>
      <c r="F10" s="30">
        <v>20520.150000000001</v>
      </c>
      <c r="G10" s="50">
        <f t="shared" si="0"/>
        <v>84.611080506937071</v>
      </c>
      <c r="H10" s="50">
        <f t="shared" si="1"/>
        <v>17.339115812955232</v>
      </c>
    </row>
    <row r="11" spans="2:10" x14ac:dyDescent="0.25">
      <c r="B11" s="9" t="s">
        <v>130</v>
      </c>
      <c r="C11" s="63">
        <v>4701.8599999999997</v>
      </c>
      <c r="D11" s="63">
        <v>50464</v>
      </c>
      <c r="E11" s="75">
        <v>0</v>
      </c>
      <c r="F11" s="73">
        <v>52467.16</v>
      </c>
      <c r="G11" s="50">
        <f t="shared" si="0"/>
        <v>1115.8809492413643</v>
      </c>
      <c r="H11" s="50">
        <f t="shared" si="1"/>
        <v>103.96948319594166</v>
      </c>
    </row>
    <row r="12" spans="2:10" x14ac:dyDescent="0.25">
      <c r="B12" s="23" t="s">
        <v>131</v>
      </c>
      <c r="C12" s="64">
        <v>4701.8599999999997</v>
      </c>
      <c r="D12" s="64">
        <v>50464</v>
      </c>
      <c r="E12" s="75">
        <v>0</v>
      </c>
      <c r="F12" s="30">
        <v>52467.16</v>
      </c>
      <c r="G12" s="50">
        <f t="shared" si="0"/>
        <v>1115.8809492413643</v>
      </c>
      <c r="H12" s="50">
        <f t="shared" si="1"/>
        <v>103.96948319594166</v>
      </c>
    </row>
    <row r="13" spans="2:10" x14ac:dyDescent="0.25">
      <c r="B13" s="9" t="s">
        <v>132</v>
      </c>
      <c r="C13" s="63">
        <v>3791.4</v>
      </c>
      <c r="D13" s="63">
        <v>4418</v>
      </c>
      <c r="E13" s="75">
        <v>0</v>
      </c>
      <c r="F13" s="73">
        <v>4567.8100000000004</v>
      </c>
      <c r="G13" s="50">
        <f t="shared" si="0"/>
        <v>120.47818747692148</v>
      </c>
      <c r="H13" s="50">
        <f t="shared" si="1"/>
        <v>103.39090086011771</v>
      </c>
    </row>
    <row r="14" spans="2:10" x14ac:dyDescent="0.25">
      <c r="B14" s="23" t="s">
        <v>133</v>
      </c>
      <c r="C14" s="64">
        <v>3791.4</v>
      </c>
      <c r="D14" s="64">
        <v>4418</v>
      </c>
      <c r="E14" s="75">
        <v>0</v>
      </c>
      <c r="F14" s="30">
        <v>4567.8100000000004</v>
      </c>
      <c r="G14" s="50">
        <f t="shared" si="0"/>
        <v>120.47818747692148</v>
      </c>
      <c r="H14" s="50">
        <f t="shared" si="1"/>
        <v>103.39090086011771</v>
      </c>
    </row>
    <row r="15" spans="2:10" x14ac:dyDescent="0.25">
      <c r="B15" s="23"/>
      <c r="C15" s="8"/>
      <c r="D15" s="64"/>
      <c r="E15" s="75">
        <v>0</v>
      </c>
      <c r="F15" s="30"/>
      <c r="G15" s="50"/>
      <c r="H15" s="50"/>
    </row>
    <row r="16" spans="2:10" x14ac:dyDescent="0.25">
      <c r="B16" s="9" t="s">
        <v>48</v>
      </c>
      <c r="C16" s="63">
        <v>1249819.53</v>
      </c>
      <c r="D16" s="63">
        <v>2765966</v>
      </c>
      <c r="E16" s="75">
        <v>0</v>
      </c>
      <c r="F16" s="51">
        <v>1620005.97</v>
      </c>
      <c r="G16" s="50">
        <f t="shared" si="0"/>
        <v>129.61919150039205</v>
      </c>
      <c r="H16" s="50">
        <f t="shared" si="1"/>
        <v>58.569265493502087</v>
      </c>
      <c r="J16" s="61"/>
    </row>
    <row r="17" spans="2:11" x14ac:dyDescent="0.25">
      <c r="B17" s="9" t="s">
        <v>15</v>
      </c>
      <c r="C17" s="63">
        <v>1160083.8700000001</v>
      </c>
      <c r="D17" s="63">
        <v>2737847</v>
      </c>
      <c r="E17" s="75">
        <v>0</v>
      </c>
      <c r="F17" s="51">
        <v>1303222.8</v>
      </c>
      <c r="G17" s="50">
        <f t="shared" si="0"/>
        <v>112.33867082386033</v>
      </c>
      <c r="H17" s="50">
        <f t="shared" si="1"/>
        <v>47.600278613085393</v>
      </c>
      <c r="K17" s="61"/>
    </row>
    <row r="18" spans="2:11" x14ac:dyDescent="0.25">
      <c r="B18" s="22" t="s">
        <v>16</v>
      </c>
      <c r="C18" s="64">
        <v>1160083.8700000001</v>
      </c>
      <c r="D18" s="64">
        <v>2737847</v>
      </c>
      <c r="E18" s="75">
        <v>0</v>
      </c>
      <c r="F18" s="50">
        <v>1303222.8</v>
      </c>
      <c r="G18" s="50">
        <f t="shared" si="0"/>
        <v>112.33867082386033</v>
      </c>
      <c r="H18" s="50">
        <f t="shared" si="1"/>
        <v>47.600278613085393</v>
      </c>
    </row>
    <row r="19" spans="2:11" x14ac:dyDescent="0.25">
      <c r="B19" s="9" t="s">
        <v>17</v>
      </c>
      <c r="C19" s="63">
        <v>61881.46</v>
      </c>
      <c r="D19" s="72">
        <v>118346</v>
      </c>
      <c r="E19" s="75">
        <v>0</v>
      </c>
      <c r="F19" s="51">
        <v>36108.839999999997</v>
      </c>
      <c r="G19" s="50">
        <f t="shared" si="0"/>
        <v>58.351629066282527</v>
      </c>
      <c r="H19" s="50">
        <f t="shared" si="1"/>
        <v>30.511246683453596</v>
      </c>
    </row>
    <row r="20" spans="2:11" x14ac:dyDescent="0.25">
      <c r="B20" s="23" t="s">
        <v>18</v>
      </c>
      <c r="C20" s="64">
        <v>61881.46</v>
      </c>
      <c r="D20" s="71">
        <v>118346</v>
      </c>
      <c r="E20" s="75">
        <v>0</v>
      </c>
      <c r="F20" s="50">
        <v>36108.839999999997</v>
      </c>
      <c r="G20" s="50">
        <f t="shared" si="0"/>
        <v>58.351629066282527</v>
      </c>
      <c r="H20" s="50">
        <f t="shared" si="1"/>
        <v>30.511246683453596</v>
      </c>
    </row>
    <row r="21" spans="2:11" x14ac:dyDescent="0.25">
      <c r="B21" s="9" t="s">
        <v>130</v>
      </c>
      <c r="C21" s="63">
        <v>24873.01</v>
      </c>
      <c r="D21" s="72">
        <v>50463</v>
      </c>
      <c r="E21" s="75">
        <v>0</v>
      </c>
      <c r="F21" s="74">
        <v>278064.43</v>
      </c>
      <c r="G21" s="50">
        <f t="shared" si="0"/>
        <v>1117.9363896850441</v>
      </c>
      <c r="H21" s="50">
        <f t="shared" si="1"/>
        <v>551.02635594395895</v>
      </c>
      <c r="I21" s="33"/>
      <c r="J21" s="33"/>
      <c r="K21" s="33"/>
    </row>
    <row r="22" spans="2:11" x14ac:dyDescent="0.25">
      <c r="B22" s="23" t="s">
        <v>131</v>
      </c>
      <c r="C22" s="64">
        <v>24873.01</v>
      </c>
      <c r="D22" s="71">
        <v>50463</v>
      </c>
      <c r="E22" s="75">
        <v>0</v>
      </c>
      <c r="F22" s="50">
        <v>278064.43</v>
      </c>
      <c r="G22" s="50">
        <f t="shared" si="0"/>
        <v>1117.9363896850441</v>
      </c>
      <c r="H22" s="50">
        <f t="shared" si="1"/>
        <v>551.02635594395895</v>
      </c>
    </row>
    <row r="23" spans="2:11" x14ac:dyDescent="0.25">
      <c r="B23" s="9" t="s">
        <v>132</v>
      </c>
      <c r="C23" s="63">
        <v>2981.19</v>
      </c>
      <c r="D23" s="72">
        <v>4418</v>
      </c>
      <c r="E23" s="75">
        <v>0</v>
      </c>
      <c r="F23" s="51">
        <v>2609.9</v>
      </c>
      <c r="G23" s="50">
        <f t="shared" si="0"/>
        <v>87.545577437197892</v>
      </c>
      <c r="H23" s="50">
        <f t="shared" si="1"/>
        <v>59.074241738343147</v>
      </c>
    </row>
    <row r="24" spans="2:11" x14ac:dyDescent="0.25">
      <c r="B24" s="23" t="s">
        <v>133</v>
      </c>
      <c r="C24" s="64">
        <v>2981.19</v>
      </c>
      <c r="D24" s="71">
        <v>4418</v>
      </c>
      <c r="E24" s="75">
        <v>0</v>
      </c>
      <c r="F24" s="50">
        <v>2609.9</v>
      </c>
      <c r="G24" s="50">
        <f t="shared" si="0"/>
        <v>87.545577437197892</v>
      </c>
      <c r="H24" s="50">
        <f t="shared" si="1"/>
        <v>59.074241738343147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3"/>
  <sheetViews>
    <sheetView workbookViewId="0">
      <selection activeCell="H26" sqref="H26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9" t="s">
        <v>46</v>
      </c>
      <c r="C2" s="109"/>
      <c r="D2" s="109"/>
      <c r="E2" s="109"/>
      <c r="F2" s="109"/>
      <c r="G2" s="109"/>
      <c r="H2" s="109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38" t="s">
        <v>8</v>
      </c>
      <c r="C4" s="38" t="s">
        <v>59</v>
      </c>
      <c r="D4" s="38" t="s">
        <v>53</v>
      </c>
      <c r="E4" s="38" t="s">
        <v>50</v>
      </c>
      <c r="F4" s="38" t="s">
        <v>60</v>
      </c>
      <c r="G4" s="38" t="s">
        <v>24</v>
      </c>
      <c r="H4" s="38" t="s">
        <v>51</v>
      </c>
    </row>
    <row r="5" spans="2:8" x14ac:dyDescent="0.25">
      <c r="B5" s="40">
        <v>1</v>
      </c>
      <c r="C5" s="40">
        <v>2</v>
      </c>
      <c r="D5" s="40">
        <v>3</v>
      </c>
      <c r="E5" s="40">
        <v>4</v>
      </c>
      <c r="F5" s="40">
        <v>5</v>
      </c>
      <c r="G5" s="40" t="s">
        <v>43</v>
      </c>
      <c r="H5" s="40" t="s">
        <v>70</v>
      </c>
    </row>
    <row r="6" spans="2:8" ht="15.75" customHeight="1" x14ac:dyDescent="0.25">
      <c r="B6" s="9" t="s">
        <v>48</v>
      </c>
      <c r="C6" s="63">
        <v>1249819.54</v>
      </c>
      <c r="D6" s="63">
        <v>2911074</v>
      </c>
      <c r="E6" s="64">
        <v>0</v>
      </c>
      <c r="F6" s="51">
        <v>1620005.97</v>
      </c>
      <c r="G6" s="50">
        <f xml:space="preserve"> F6/C6*100</f>
        <v>129.61919046328882</v>
      </c>
      <c r="H6" s="50">
        <f xml:space="preserve"> F6/D6*100</f>
        <v>55.649769466526791</v>
      </c>
    </row>
    <row r="7" spans="2:8" ht="15.75" customHeight="1" x14ac:dyDescent="0.25">
      <c r="B7" s="9" t="s">
        <v>134</v>
      </c>
      <c r="C7" s="63">
        <v>1249819.54</v>
      </c>
      <c r="D7" s="63">
        <v>2911074</v>
      </c>
      <c r="E7" s="64">
        <v>0</v>
      </c>
      <c r="F7" s="51">
        <v>1620005.97</v>
      </c>
      <c r="G7" s="50">
        <f t="shared" ref="G7:G9" si="0" xml:space="preserve"> F7/C7*100</f>
        <v>129.61919046328882</v>
      </c>
      <c r="H7" s="50">
        <f t="shared" ref="H7:H9" si="1" xml:space="preserve"> F7/D7*100</f>
        <v>55.649769466526791</v>
      </c>
    </row>
    <row r="8" spans="2:8" x14ac:dyDescent="0.25">
      <c r="B8" s="14" t="s">
        <v>135</v>
      </c>
      <c r="C8" s="64">
        <v>1249819.54</v>
      </c>
      <c r="D8" s="64">
        <v>2911074</v>
      </c>
      <c r="E8" s="64">
        <v>0</v>
      </c>
      <c r="F8" s="50">
        <v>1620005.97</v>
      </c>
      <c r="G8" s="50">
        <f t="shared" si="0"/>
        <v>129.61919046328882</v>
      </c>
      <c r="H8" s="50">
        <f t="shared" si="1"/>
        <v>55.649769466526791</v>
      </c>
    </row>
    <row r="9" spans="2:8" x14ac:dyDescent="0.25">
      <c r="B9" s="21" t="s">
        <v>136</v>
      </c>
      <c r="C9" s="64">
        <v>1249819.54</v>
      </c>
      <c r="D9" s="64">
        <v>2911074</v>
      </c>
      <c r="E9" s="64">
        <v>0</v>
      </c>
      <c r="F9" s="50">
        <v>1620005.97</v>
      </c>
      <c r="G9" s="50">
        <f t="shared" si="0"/>
        <v>129.61919046328882</v>
      </c>
      <c r="H9" s="50">
        <f t="shared" si="1"/>
        <v>55.649769466526791</v>
      </c>
    </row>
    <row r="11" spans="2:8" x14ac:dyDescent="0.25">
      <c r="B11" s="33"/>
      <c r="C11" s="33"/>
      <c r="D11" s="33"/>
      <c r="E11" s="33"/>
      <c r="F11" s="33"/>
      <c r="G11" s="33"/>
      <c r="H11" s="33"/>
    </row>
    <row r="12" spans="2:8" x14ac:dyDescent="0.25">
      <c r="B12" s="33"/>
      <c r="C12" s="33"/>
      <c r="D12" s="33"/>
      <c r="E12" s="33"/>
      <c r="F12" s="33"/>
      <c r="G12" s="33"/>
      <c r="H12" s="33"/>
    </row>
    <row r="13" spans="2:8" x14ac:dyDescent="0.25">
      <c r="B13" s="33"/>
      <c r="C13" s="33"/>
      <c r="D13" s="33"/>
      <c r="E13" s="33"/>
      <c r="F13" s="33"/>
      <c r="G13" s="33"/>
      <c r="H13" s="33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43"/>
  <sheetViews>
    <sheetView topLeftCell="A61" workbookViewId="0">
      <selection activeCell="K47" sqref="K47"/>
    </sheetView>
  </sheetViews>
  <sheetFormatPr defaultRowHeight="15" x14ac:dyDescent="0.25"/>
  <cols>
    <col min="2" max="2" width="22.7109375" customWidth="1"/>
    <col min="3" max="3" width="46.5703125" customWidth="1"/>
    <col min="4" max="4" width="24.28515625" customWidth="1"/>
    <col min="5" max="5" width="24.28515625" style="105" customWidth="1"/>
    <col min="6" max="6" width="24.28515625" style="61" customWidth="1"/>
    <col min="7" max="7" width="15.7109375" customWidth="1"/>
    <col min="8" max="8" width="24.28515625" customWidth="1"/>
    <col min="9" max="9" width="10.140625" bestFit="1" customWidth="1"/>
  </cols>
  <sheetData>
    <row r="1" spans="2:8" ht="18" x14ac:dyDescent="0.25">
      <c r="B1" s="3"/>
      <c r="C1" s="3"/>
      <c r="D1" s="3"/>
      <c r="E1" s="100"/>
      <c r="F1" s="66"/>
      <c r="G1" s="4"/>
      <c r="H1" s="4"/>
    </row>
    <row r="2" spans="2:8" ht="18" customHeight="1" x14ac:dyDescent="0.25">
      <c r="B2" s="109" t="s">
        <v>9</v>
      </c>
      <c r="C2" s="109"/>
      <c r="D2" s="109"/>
      <c r="E2" s="109"/>
      <c r="F2" s="109"/>
      <c r="G2" s="109"/>
      <c r="H2" s="25"/>
    </row>
    <row r="3" spans="2:8" ht="18" x14ac:dyDescent="0.25">
      <c r="B3" s="3"/>
      <c r="C3" s="3"/>
      <c r="D3" s="3"/>
      <c r="E3" s="100"/>
      <c r="F3" s="66"/>
      <c r="G3" s="4"/>
      <c r="H3" s="4"/>
    </row>
    <row r="4" spans="2:8" ht="15.75" x14ac:dyDescent="0.25">
      <c r="B4" s="138" t="s">
        <v>61</v>
      </c>
      <c r="C4" s="138"/>
      <c r="D4" s="138"/>
      <c r="E4" s="138"/>
      <c r="F4" s="138"/>
      <c r="G4" s="138"/>
    </row>
    <row r="5" spans="2:8" ht="18" x14ac:dyDescent="0.25">
      <c r="B5" s="3"/>
      <c r="C5" s="3"/>
      <c r="D5" s="3"/>
      <c r="E5" s="100"/>
      <c r="F5" s="66"/>
      <c r="G5" s="4"/>
    </row>
    <row r="6" spans="2:8" ht="25.5" x14ac:dyDescent="0.25">
      <c r="B6" s="135" t="s">
        <v>8</v>
      </c>
      <c r="C6" s="137"/>
      <c r="D6" s="38" t="s">
        <v>53</v>
      </c>
      <c r="E6" s="101" t="s">
        <v>50</v>
      </c>
      <c r="F6" s="67" t="s">
        <v>60</v>
      </c>
      <c r="G6" s="38" t="s">
        <v>51</v>
      </c>
    </row>
    <row r="7" spans="2:8" s="41" customFormat="1" ht="11.25" x14ac:dyDescent="0.2">
      <c r="B7" s="132">
        <v>1</v>
      </c>
      <c r="C7" s="134"/>
      <c r="D7" s="40">
        <v>2</v>
      </c>
      <c r="E7" s="106">
        <v>3</v>
      </c>
      <c r="F7" s="83">
        <v>4</v>
      </c>
      <c r="G7" s="40" t="s">
        <v>196</v>
      </c>
    </row>
    <row r="8" spans="2:8" ht="25.5" x14ac:dyDescent="0.25">
      <c r="B8" s="84">
        <v>315</v>
      </c>
      <c r="C8" s="85" t="s">
        <v>193</v>
      </c>
      <c r="D8" s="42"/>
      <c r="E8" s="102"/>
      <c r="F8" s="64"/>
      <c r="G8" s="8"/>
    </row>
    <row r="9" spans="2:8" ht="13.9" customHeight="1" x14ac:dyDescent="0.25">
      <c r="B9" s="86" t="s">
        <v>137</v>
      </c>
      <c r="C9" s="87"/>
      <c r="D9" s="42"/>
      <c r="E9" s="102"/>
      <c r="F9" s="64"/>
      <c r="G9" s="8"/>
    </row>
    <row r="10" spans="2:8" ht="13.9" customHeight="1" x14ac:dyDescent="0.25">
      <c r="B10" s="70">
        <v>11</v>
      </c>
      <c r="C10" s="98" t="s">
        <v>138</v>
      </c>
      <c r="D10" s="42">
        <v>2592738</v>
      </c>
      <c r="E10" s="103">
        <v>0</v>
      </c>
      <c r="F10" s="88">
        <v>1284625.48</v>
      </c>
      <c r="G10" s="64">
        <f xml:space="preserve"> +F10/D10*100</f>
        <v>49.547061060546802</v>
      </c>
    </row>
    <row r="11" spans="2:8" x14ac:dyDescent="0.25">
      <c r="B11" s="70">
        <v>31</v>
      </c>
      <c r="C11" s="44" t="s">
        <v>139</v>
      </c>
      <c r="D11" s="42">
        <v>118346</v>
      </c>
      <c r="E11" s="103">
        <f>+'[1]Rashodi prema izvorima finan'!E27</f>
        <v>0</v>
      </c>
      <c r="F11" s="88">
        <v>20520.150000000001</v>
      </c>
      <c r="G11" s="64">
        <f t="shared" ref="G11:G74" si="0" xml:space="preserve"> +F11/D11*100</f>
        <v>17.339115812955232</v>
      </c>
    </row>
    <row r="12" spans="2:8" x14ac:dyDescent="0.25">
      <c r="B12" s="70">
        <v>52</v>
      </c>
      <c r="C12" s="44" t="s">
        <v>140</v>
      </c>
      <c r="D12" s="42">
        <v>50464</v>
      </c>
      <c r="E12" s="103">
        <f>+'[1]Rashodi prema izvorima finan'!E31</f>
        <v>0</v>
      </c>
      <c r="F12" s="88">
        <v>52467.16</v>
      </c>
      <c r="G12" s="64">
        <f t="shared" si="0"/>
        <v>103.96948319594166</v>
      </c>
    </row>
    <row r="13" spans="2:8" x14ac:dyDescent="0.25">
      <c r="B13" s="70">
        <v>61</v>
      </c>
      <c r="C13" s="44" t="s">
        <v>141</v>
      </c>
      <c r="D13" s="42">
        <v>4418</v>
      </c>
      <c r="E13" s="103">
        <v>0</v>
      </c>
      <c r="F13" s="88">
        <v>4567.8100000000004</v>
      </c>
      <c r="G13" s="64">
        <f t="shared" si="0"/>
        <v>103.39090086011771</v>
      </c>
      <c r="H13" s="61"/>
    </row>
    <row r="14" spans="2:8" ht="13.9" customHeight="1" x14ac:dyDescent="0.25">
      <c r="B14" s="86" t="s">
        <v>142</v>
      </c>
      <c r="C14" s="87"/>
      <c r="D14" s="42"/>
      <c r="E14" s="102"/>
      <c r="F14" s="64"/>
      <c r="G14" s="64">
        <v>0</v>
      </c>
    </row>
    <row r="15" spans="2:8" ht="13.9" customHeight="1" x14ac:dyDescent="0.25">
      <c r="B15" s="84" t="s">
        <v>194</v>
      </c>
      <c r="C15" s="89" t="s">
        <v>195</v>
      </c>
      <c r="D15" s="42"/>
      <c r="E15" s="102"/>
      <c r="F15" s="64"/>
      <c r="G15" s="64"/>
    </row>
    <row r="16" spans="2:8" s="57" customFormat="1" ht="13.15" customHeight="1" x14ac:dyDescent="0.25">
      <c r="B16" s="90" t="s">
        <v>143</v>
      </c>
      <c r="C16" s="91" t="s">
        <v>144</v>
      </c>
      <c r="D16" s="92">
        <v>2737847</v>
      </c>
      <c r="E16" s="102">
        <v>0</v>
      </c>
      <c r="F16" s="80">
        <v>1303222.8</v>
      </c>
      <c r="G16" s="64">
        <f t="shared" si="0"/>
        <v>47.600278613085393</v>
      </c>
    </row>
    <row r="17" spans="2:8" x14ac:dyDescent="0.25">
      <c r="B17" s="84" t="s">
        <v>145</v>
      </c>
      <c r="C17" s="9" t="s">
        <v>146</v>
      </c>
      <c r="D17" s="63">
        <v>1632779</v>
      </c>
      <c r="E17" s="102">
        <v>0</v>
      </c>
      <c r="F17" s="93">
        <v>822840.82</v>
      </c>
      <c r="G17" s="64">
        <f t="shared" si="0"/>
        <v>50.395112871980828</v>
      </c>
      <c r="H17" s="61"/>
    </row>
    <row r="18" spans="2:8" x14ac:dyDescent="0.25">
      <c r="B18" s="70" t="s">
        <v>147</v>
      </c>
      <c r="C18" s="13" t="s">
        <v>38</v>
      </c>
      <c r="D18" s="64">
        <v>1331957</v>
      </c>
      <c r="E18" s="102">
        <v>0</v>
      </c>
      <c r="F18" s="88">
        <v>667552.14</v>
      </c>
      <c r="G18" s="64">
        <f t="shared" si="0"/>
        <v>50.118144955129928</v>
      </c>
    </row>
    <row r="19" spans="2:8" x14ac:dyDescent="0.25">
      <c r="B19" s="70" t="s">
        <v>148</v>
      </c>
      <c r="C19" s="13" t="s">
        <v>149</v>
      </c>
      <c r="D19" s="64">
        <v>1674</v>
      </c>
      <c r="E19" s="102">
        <v>0</v>
      </c>
      <c r="F19" s="88">
        <v>7009.73</v>
      </c>
      <c r="G19" s="64">
        <f t="shared" si="0"/>
        <v>418.74133811230587</v>
      </c>
    </row>
    <row r="20" spans="2:8" x14ac:dyDescent="0.25">
      <c r="B20" s="70" t="s">
        <v>150</v>
      </c>
      <c r="C20" s="13" t="s">
        <v>85</v>
      </c>
      <c r="D20" s="64">
        <v>299148</v>
      </c>
      <c r="E20" s="102">
        <v>0</v>
      </c>
      <c r="F20" s="88">
        <v>148278.95000000001</v>
      </c>
      <c r="G20" s="64">
        <f t="shared" si="0"/>
        <v>49.567087194298473</v>
      </c>
    </row>
    <row r="21" spans="2:8" x14ac:dyDescent="0.25">
      <c r="B21" s="84" t="s">
        <v>151</v>
      </c>
      <c r="C21" s="9" t="s">
        <v>86</v>
      </c>
      <c r="D21" s="63">
        <v>86270</v>
      </c>
      <c r="E21" s="102">
        <v>0</v>
      </c>
      <c r="F21" s="93">
        <v>37336.51</v>
      </c>
      <c r="G21" s="64">
        <f t="shared" si="0"/>
        <v>43.278671612379739</v>
      </c>
    </row>
    <row r="22" spans="2:8" x14ac:dyDescent="0.25">
      <c r="B22" s="70" t="s">
        <v>152</v>
      </c>
      <c r="C22" s="13" t="s">
        <v>86</v>
      </c>
      <c r="D22" s="64">
        <v>86270</v>
      </c>
      <c r="E22" s="102">
        <v>0</v>
      </c>
      <c r="F22" s="88">
        <v>37336.51</v>
      </c>
      <c r="G22" s="64">
        <f t="shared" si="0"/>
        <v>43.278671612379739</v>
      </c>
    </row>
    <row r="23" spans="2:8" x14ac:dyDescent="0.25">
      <c r="B23" s="84" t="s">
        <v>153</v>
      </c>
      <c r="C23" s="9" t="s">
        <v>87</v>
      </c>
      <c r="D23" s="63">
        <v>269238</v>
      </c>
      <c r="E23" s="102">
        <v>0</v>
      </c>
      <c r="F23" s="93">
        <v>131369.60999999999</v>
      </c>
      <c r="G23" s="64">
        <f t="shared" si="0"/>
        <v>48.79311612773828</v>
      </c>
    </row>
    <row r="24" spans="2:8" x14ac:dyDescent="0.25">
      <c r="B24" s="70" t="s">
        <v>154</v>
      </c>
      <c r="C24" s="13" t="s">
        <v>155</v>
      </c>
      <c r="D24" s="64">
        <v>269238</v>
      </c>
      <c r="E24" s="102">
        <v>0</v>
      </c>
      <c r="F24" s="88">
        <v>131369.60999999999</v>
      </c>
      <c r="G24" s="64">
        <f t="shared" si="0"/>
        <v>48.79311612773828</v>
      </c>
    </row>
    <row r="25" spans="2:8" x14ac:dyDescent="0.25">
      <c r="B25" s="84" t="s">
        <v>156</v>
      </c>
      <c r="C25" s="9" t="s">
        <v>39</v>
      </c>
      <c r="D25" s="63">
        <v>60864</v>
      </c>
      <c r="E25" s="102">
        <v>0</v>
      </c>
      <c r="F25" s="93">
        <v>37046.78</v>
      </c>
      <c r="G25" s="64">
        <f t="shared" si="0"/>
        <v>60.868132229232387</v>
      </c>
    </row>
    <row r="26" spans="2:8" x14ac:dyDescent="0.25">
      <c r="B26" s="70" t="s">
        <v>157</v>
      </c>
      <c r="C26" s="13" t="s">
        <v>40</v>
      </c>
      <c r="D26" s="64">
        <v>3982</v>
      </c>
      <c r="E26" s="102">
        <v>0</v>
      </c>
      <c r="F26" s="88">
        <v>3880.28</v>
      </c>
      <c r="G26" s="64">
        <f t="shared" si="0"/>
        <v>97.445504771471619</v>
      </c>
    </row>
    <row r="27" spans="2:8" x14ac:dyDescent="0.25">
      <c r="B27" s="70" t="s">
        <v>158</v>
      </c>
      <c r="C27" s="13" t="s">
        <v>159</v>
      </c>
      <c r="D27" s="64">
        <v>55555</v>
      </c>
      <c r="E27" s="102">
        <v>0</v>
      </c>
      <c r="F27" s="88">
        <v>30825.78</v>
      </c>
      <c r="G27" s="64">
        <f t="shared" si="0"/>
        <v>55.486958869588697</v>
      </c>
    </row>
    <row r="28" spans="2:8" x14ac:dyDescent="0.25">
      <c r="B28" s="70" t="s">
        <v>160</v>
      </c>
      <c r="C28" s="13" t="s">
        <v>89</v>
      </c>
      <c r="D28" s="64">
        <v>1327</v>
      </c>
      <c r="E28" s="102">
        <v>0</v>
      </c>
      <c r="F28" s="88">
        <v>2340.7199999999998</v>
      </c>
      <c r="G28" s="64">
        <f t="shared" si="0"/>
        <v>176.39186134137151</v>
      </c>
    </row>
    <row r="29" spans="2:8" x14ac:dyDescent="0.25">
      <c r="B29" s="84" t="s">
        <v>161</v>
      </c>
      <c r="C29" s="9" t="s">
        <v>107</v>
      </c>
      <c r="D29" s="63">
        <v>435329</v>
      </c>
      <c r="E29" s="102">
        <v>0</v>
      </c>
      <c r="F29" s="93">
        <v>159911.98000000001</v>
      </c>
      <c r="G29" s="64">
        <f t="shared" si="0"/>
        <v>36.733592294563422</v>
      </c>
    </row>
    <row r="30" spans="2:8" x14ac:dyDescent="0.25">
      <c r="B30" s="70" t="s">
        <v>162</v>
      </c>
      <c r="C30" s="13" t="s">
        <v>90</v>
      </c>
      <c r="D30" s="64">
        <v>39817</v>
      </c>
      <c r="E30" s="102">
        <v>0</v>
      </c>
      <c r="F30" s="88">
        <v>15884.95</v>
      </c>
      <c r="G30" s="64">
        <f t="shared" si="0"/>
        <v>39.89489414069368</v>
      </c>
    </row>
    <row r="31" spans="2:8" x14ac:dyDescent="0.25">
      <c r="B31" s="70" t="s">
        <v>163</v>
      </c>
      <c r="C31" s="13" t="s">
        <v>91</v>
      </c>
      <c r="D31" s="64">
        <v>119450</v>
      </c>
      <c r="E31" s="102">
        <v>0</v>
      </c>
      <c r="F31" s="88">
        <v>71892.08</v>
      </c>
      <c r="G31" s="64">
        <f t="shared" si="0"/>
        <v>60.185918794474681</v>
      </c>
    </row>
    <row r="32" spans="2:8" x14ac:dyDescent="0.25">
      <c r="B32" s="70" t="s">
        <v>164</v>
      </c>
      <c r="C32" s="13" t="s">
        <v>92</v>
      </c>
      <c r="D32" s="64">
        <v>265445</v>
      </c>
      <c r="E32" s="102">
        <v>0</v>
      </c>
      <c r="F32" s="88">
        <v>62972.53</v>
      </c>
      <c r="G32" s="64">
        <f t="shared" si="0"/>
        <v>23.72338149145774</v>
      </c>
    </row>
    <row r="33" spans="2:7" x14ac:dyDescent="0.25">
      <c r="B33" s="70">
        <v>3224</v>
      </c>
      <c r="C33" s="13" t="s">
        <v>94</v>
      </c>
      <c r="D33" s="64">
        <v>6636</v>
      </c>
      <c r="E33" s="102">
        <v>0</v>
      </c>
      <c r="F33" s="88">
        <v>5600.46</v>
      </c>
      <c r="G33" s="64">
        <f t="shared" si="0"/>
        <v>84.395117540687153</v>
      </c>
    </row>
    <row r="34" spans="2:7" x14ac:dyDescent="0.25">
      <c r="B34" s="70" t="s">
        <v>165</v>
      </c>
      <c r="C34" s="13" t="s">
        <v>119</v>
      </c>
      <c r="D34" s="64">
        <v>2654</v>
      </c>
      <c r="E34" s="102">
        <v>0</v>
      </c>
      <c r="F34" s="88">
        <v>3001.99</v>
      </c>
      <c r="G34" s="64">
        <f t="shared" si="0"/>
        <v>113.11190655614168</v>
      </c>
    </row>
    <row r="35" spans="2:7" x14ac:dyDescent="0.25">
      <c r="B35" s="70" t="s">
        <v>166</v>
      </c>
      <c r="C35" s="13" t="s">
        <v>167</v>
      </c>
      <c r="D35" s="64">
        <v>1327</v>
      </c>
      <c r="E35" s="102">
        <v>0</v>
      </c>
      <c r="F35" s="88">
        <v>559.97</v>
      </c>
      <c r="G35" s="64">
        <f t="shared" si="0"/>
        <v>42.198191409193669</v>
      </c>
    </row>
    <row r="36" spans="2:7" x14ac:dyDescent="0.25">
      <c r="B36" s="84" t="s">
        <v>168</v>
      </c>
      <c r="C36" s="9" t="s">
        <v>108</v>
      </c>
      <c r="D36" s="63">
        <v>181616</v>
      </c>
      <c r="E36" s="102">
        <v>0</v>
      </c>
      <c r="F36" s="93">
        <v>92587.3</v>
      </c>
      <c r="G36" s="64">
        <f t="shared" si="0"/>
        <v>50.979704431327633</v>
      </c>
    </row>
    <row r="37" spans="2:7" x14ac:dyDescent="0.25">
      <c r="B37" s="70" t="s">
        <v>169</v>
      </c>
      <c r="C37" s="13" t="s">
        <v>109</v>
      </c>
      <c r="D37" s="64">
        <v>8627</v>
      </c>
      <c r="E37" s="102">
        <v>0</v>
      </c>
      <c r="F37" s="88">
        <v>4168.76</v>
      </c>
      <c r="G37" s="64">
        <f t="shared" si="0"/>
        <v>48.322244117306134</v>
      </c>
    </row>
    <row r="38" spans="2:7" x14ac:dyDescent="0.25">
      <c r="B38" s="70" t="s">
        <v>170</v>
      </c>
      <c r="C38" s="13" t="s">
        <v>110</v>
      </c>
      <c r="D38" s="64">
        <v>26544</v>
      </c>
      <c r="E38" s="102">
        <v>0</v>
      </c>
      <c r="F38" s="88">
        <v>13497.1</v>
      </c>
      <c r="G38" s="64">
        <f t="shared" si="0"/>
        <v>50.848025919228455</v>
      </c>
    </row>
    <row r="39" spans="2:7" x14ac:dyDescent="0.25">
      <c r="B39" s="70">
        <v>3233</v>
      </c>
      <c r="C39" s="13" t="s">
        <v>111</v>
      </c>
      <c r="D39" s="64">
        <v>1327</v>
      </c>
      <c r="E39" s="102">
        <v>0</v>
      </c>
      <c r="F39" s="88">
        <v>1924.13</v>
      </c>
      <c r="G39" s="64">
        <f t="shared" si="0"/>
        <v>144.99849284099474</v>
      </c>
    </row>
    <row r="40" spans="2:7" x14ac:dyDescent="0.25">
      <c r="B40" s="70" t="s">
        <v>171</v>
      </c>
      <c r="C40" s="13" t="s">
        <v>112</v>
      </c>
      <c r="D40" s="64">
        <v>26545</v>
      </c>
      <c r="E40" s="102">
        <v>0</v>
      </c>
      <c r="F40" s="88">
        <v>12571.1</v>
      </c>
      <c r="G40" s="64">
        <f t="shared" si="0"/>
        <v>47.357694481069885</v>
      </c>
    </row>
    <row r="41" spans="2:7" x14ac:dyDescent="0.25">
      <c r="B41" s="70" t="s">
        <v>172</v>
      </c>
      <c r="C41" s="13" t="s">
        <v>113</v>
      </c>
      <c r="D41" s="64">
        <v>97507</v>
      </c>
      <c r="E41" s="102">
        <v>0</v>
      </c>
      <c r="F41" s="88">
        <v>44163.98</v>
      </c>
      <c r="G41" s="64">
        <f t="shared" si="0"/>
        <v>45.293137928558977</v>
      </c>
    </row>
    <row r="42" spans="2:7" x14ac:dyDescent="0.25">
      <c r="B42" s="70" t="s">
        <v>173</v>
      </c>
      <c r="C42" s="13" t="s">
        <v>114</v>
      </c>
      <c r="D42" s="64">
        <v>14431</v>
      </c>
      <c r="E42" s="102">
        <v>0</v>
      </c>
      <c r="F42" s="88">
        <v>1930.16</v>
      </c>
      <c r="G42" s="64">
        <f t="shared" si="0"/>
        <v>13.375095280992308</v>
      </c>
    </row>
    <row r="43" spans="2:7" x14ac:dyDescent="0.25">
      <c r="B43" s="70" t="s">
        <v>174</v>
      </c>
      <c r="C43" s="13" t="s">
        <v>115</v>
      </c>
      <c r="D43" s="64">
        <v>1327</v>
      </c>
      <c r="E43" s="102">
        <v>0</v>
      </c>
      <c r="F43" s="88">
        <v>10319.5</v>
      </c>
      <c r="G43" s="64">
        <f t="shared" si="0"/>
        <v>777.65636774679729</v>
      </c>
    </row>
    <row r="44" spans="2:7" x14ac:dyDescent="0.25">
      <c r="B44" s="70">
        <v>3238</v>
      </c>
      <c r="C44" s="13" t="s">
        <v>116</v>
      </c>
      <c r="D44" s="64">
        <v>2654</v>
      </c>
      <c r="E44" s="102">
        <v>0</v>
      </c>
      <c r="F44" s="88">
        <v>1137.5</v>
      </c>
      <c r="G44" s="64">
        <f t="shared" si="0"/>
        <v>42.859834212509419</v>
      </c>
    </row>
    <row r="45" spans="2:7" x14ac:dyDescent="0.25">
      <c r="B45" s="70" t="s">
        <v>175</v>
      </c>
      <c r="C45" s="13" t="s">
        <v>117</v>
      </c>
      <c r="D45" s="64">
        <v>2654</v>
      </c>
      <c r="E45" s="102">
        <v>0</v>
      </c>
      <c r="F45" s="88">
        <v>2875.07</v>
      </c>
      <c r="G45" s="64">
        <f t="shared" si="0"/>
        <v>108.32969103240393</v>
      </c>
    </row>
    <row r="46" spans="2:7" x14ac:dyDescent="0.25">
      <c r="B46" s="84" t="s">
        <v>176</v>
      </c>
      <c r="C46" s="9" t="s">
        <v>97</v>
      </c>
      <c r="D46" s="63">
        <v>2521</v>
      </c>
      <c r="E46" s="102">
        <v>0</v>
      </c>
      <c r="F46" s="93">
        <v>1104.8699999999999</v>
      </c>
      <c r="G46" s="64">
        <f t="shared" si="0"/>
        <v>43.826656088853625</v>
      </c>
    </row>
    <row r="47" spans="2:7" ht="25.5" x14ac:dyDescent="0.25">
      <c r="B47" s="70" t="s">
        <v>177</v>
      </c>
      <c r="C47" s="13" t="s">
        <v>178</v>
      </c>
      <c r="D47" s="64">
        <v>1327</v>
      </c>
      <c r="E47" s="102">
        <v>0</v>
      </c>
      <c r="F47" s="88">
        <v>952.41</v>
      </c>
      <c r="G47" s="64">
        <f t="shared" si="0"/>
        <v>71.77166541070082</v>
      </c>
    </row>
    <row r="48" spans="2:7" x14ac:dyDescent="0.25">
      <c r="B48" s="70" t="s">
        <v>179</v>
      </c>
      <c r="C48" s="13" t="s">
        <v>180</v>
      </c>
      <c r="D48" s="64">
        <v>796</v>
      </c>
      <c r="E48" s="102">
        <v>0</v>
      </c>
      <c r="F48" s="88">
        <v>0</v>
      </c>
      <c r="G48" s="64">
        <f t="shared" si="0"/>
        <v>0</v>
      </c>
    </row>
    <row r="49" spans="2:9" x14ac:dyDescent="0.25">
      <c r="B49" s="70">
        <v>3294</v>
      </c>
      <c r="C49" s="13" t="s">
        <v>122</v>
      </c>
      <c r="D49" s="64">
        <v>0</v>
      </c>
      <c r="E49" s="102">
        <v>0</v>
      </c>
      <c r="F49" s="88">
        <v>13.27</v>
      </c>
      <c r="G49" s="64">
        <v>0</v>
      </c>
    </row>
    <row r="50" spans="2:9" x14ac:dyDescent="0.25">
      <c r="B50" s="70" t="s">
        <v>181</v>
      </c>
      <c r="C50" s="13" t="s">
        <v>182</v>
      </c>
      <c r="D50" s="64">
        <v>133</v>
      </c>
      <c r="E50" s="102">
        <v>0</v>
      </c>
      <c r="F50" s="88">
        <v>79.19</v>
      </c>
      <c r="G50" s="64">
        <f t="shared" si="0"/>
        <v>59.541353383458642</v>
      </c>
    </row>
    <row r="51" spans="2:9" x14ac:dyDescent="0.25">
      <c r="B51" s="70">
        <v>3299</v>
      </c>
      <c r="C51" s="13" t="s">
        <v>97</v>
      </c>
      <c r="D51" s="64">
        <v>265</v>
      </c>
      <c r="E51" s="102">
        <v>0</v>
      </c>
      <c r="F51" s="88">
        <v>60</v>
      </c>
      <c r="G51" s="64">
        <f t="shared" si="0"/>
        <v>22.641509433962266</v>
      </c>
    </row>
    <row r="52" spans="2:9" x14ac:dyDescent="0.25">
      <c r="B52" s="84" t="s">
        <v>183</v>
      </c>
      <c r="C52" s="9" t="s">
        <v>102</v>
      </c>
      <c r="D52" s="63">
        <v>1460</v>
      </c>
      <c r="E52" s="102">
        <v>0</v>
      </c>
      <c r="F52" s="93">
        <v>1066.21</v>
      </c>
      <c r="G52" s="64">
        <f t="shared" si="0"/>
        <v>73.028082191780825</v>
      </c>
    </row>
    <row r="53" spans="2:9" x14ac:dyDescent="0.25">
      <c r="B53" s="70" t="s">
        <v>184</v>
      </c>
      <c r="C53" s="13" t="s">
        <v>185</v>
      </c>
      <c r="D53" s="64">
        <v>1327</v>
      </c>
      <c r="E53" s="102">
        <v>0</v>
      </c>
      <c r="F53" s="88">
        <v>1018.67</v>
      </c>
      <c r="G53" s="64">
        <f t="shared" si="0"/>
        <v>76.764883195177092</v>
      </c>
    </row>
    <row r="54" spans="2:9" x14ac:dyDescent="0.25">
      <c r="B54" s="70">
        <v>3433</v>
      </c>
      <c r="C54" s="13" t="s">
        <v>104</v>
      </c>
      <c r="D54" s="64">
        <v>133</v>
      </c>
      <c r="E54" s="102">
        <v>0</v>
      </c>
      <c r="F54" s="88">
        <v>47.54</v>
      </c>
      <c r="G54" s="64">
        <f t="shared" si="0"/>
        <v>35.744360902255643</v>
      </c>
    </row>
    <row r="55" spans="2:9" ht="25.5" x14ac:dyDescent="0.25">
      <c r="B55" s="84" t="s">
        <v>186</v>
      </c>
      <c r="C55" s="9" t="s">
        <v>106</v>
      </c>
      <c r="D55" s="63">
        <v>67770</v>
      </c>
      <c r="E55" s="102">
        <v>0</v>
      </c>
      <c r="F55" s="93">
        <v>19958.72</v>
      </c>
      <c r="G55" s="64">
        <f t="shared" si="0"/>
        <v>29.450671388519993</v>
      </c>
    </row>
    <row r="56" spans="2:9" x14ac:dyDescent="0.25">
      <c r="B56" s="70" t="s">
        <v>187</v>
      </c>
      <c r="C56" s="13" t="s">
        <v>121</v>
      </c>
      <c r="D56" s="64">
        <v>1409</v>
      </c>
      <c r="E56" s="102">
        <v>0</v>
      </c>
      <c r="F56" s="88">
        <v>2921.82</v>
      </c>
      <c r="G56" s="64">
        <f t="shared" si="0"/>
        <v>207.3683463449255</v>
      </c>
    </row>
    <row r="57" spans="2:9" x14ac:dyDescent="0.25">
      <c r="B57" s="70" t="s">
        <v>188</v>
      </c>
      <c r="C57" s="13" t="s">
        <v>120</v>
      </c>
      <c r="D57" s="64">
        <v>66361</v>
      </c>
      <c r="E57" s="102">
        <v>0</v>
      </c>
      <c r="F57" s="88">
        <v>17036.900000000001</v>
      </c>
      <c r="G57" s="64">
        <f t="shared" si="0"/>
        <v>25.673060984614459</v>
      </c>
    </row>
    <row r="58" spans="2:9" s="57" customFormat="1" ht="12" customHeight="1" x14ac:dyDescent="0.25">
      <c r="B58" s="90" t="s">
        <v>189</v>
      </c>
      <c r="C58" s="91" t="s">
        <v>190</v>
      </c>
      <c r="D58" s="93">
        <v>173227</v>
      </c>
      <c r="E58" s="102">
        <v>0</v>
      </c>
      <c r="F58" s="63">
        <v>316783.17</v>
      </c>
      <c r="G58" s="64">
        <f t="shared" si="0"/>
        <v>182.87170591189593</v>
      </c>
      <c r="H58" s="99"/>
      <c r="I58" s="99"/>
    </row>
    <row r="59" spans="2:9" s="57" customFormat="1" x14ac:dyDescent="0.25">
      <c r="B59" s="84" t="s">
        <v>145</v>
      </c>
      <c r="C59" s="9" t="s">
        <v>146</v>
      </c>
      <c r="D59" s="63">
        <v>10549</v>
      </c>
      <c r="E59" s="102">
        <v>0</v>
      </c>
      <c r="F59" s="63">
        <v>6272.77</v>
      </c>
      <c r="G59" s="64">
        <f t="shared" si="0"/>
        <v>59.463171864631725</v>
      </c>
      <c r="H59" s="99"/>
    </row>
    <row r="60" spans="2:9" x14ac:dyDescent="0.25">
      <c r="B60" s="70" t="s">
        <v>147</v>
      </c>
      <c r="C60" s="13" t="s">
        <v>38</v>
      </c>
      <c r="D60" s="64">
        <v>10549</v>
      </c>
      <c r="E60" s="102">
        <v>0</v>
      </c>
      <c r="F60" s="64">
        <v>6272.77</v>
      </c>
      <c r="G60" s="64">
        <f t="shared" si="0"/>
        <v>59.463171864631725</v>
      </c>
      <c r="H60" s="61"/>
    </row>
    <row r="61" spans="2:9" x14ac:dyDescent="0.25">
      <c r="B61" s="84">
        <v>312</v>
      </c>
      <c r="C61" s="9" t="s">
        <v>86</v>
      </c>
      <c r="D61" s="63">
        <v>20801</v>
      </c>
      <c r="E61" s="102">
        <v>0</v>
      </c>
      <c r="F61" s="63">
        <v>5147.3500000000004</v>
      </c>
      <c r="G61" s="64">
        <f t="shared" si="0"/>
        <v>24.745685303591173</v>
      </c>
    </row>
    <row r="62" spans="2:9" x14ac:dyDescent="0.25">
      <c r="B62" s="70">
        <v>3121</v>
      </c>
      <c r="C62" s="13" t="s">
        <v>86</v>
      </c>
      <c r="D62" s="64">
        <v>20801</v>
      </c>
      <c r="E62" s="102">
        <v>0</v>
      </c>
      <c r="F62" s="64">
        <v>5147.3500000000004</v>
      </c>
      <c r="G62" s="64">
        <f t="shared" si="0"/>
        <v>24.745685303591173</v>
      </c>
    </row>
    <row r="63" spans="2:9" x14ac:dyDescent="0.25">
      <c r="B63" s="84">
        <v>313</v>
      </c>
      <c r="C63" s="9" t="s">
        <v>87</v>
      </c>
      <c r="D63" s="64">
        <v>0</v>
      </c>
      <c r="E63" s="102">
        <v>0</v>
      </c>
      <c r="F63" s="63">
        <v>1058.04</v>
      </c>
      <c r="G63" s="64">
        <v>0</v>
      </c>
    </row>
    <row r="64" spans="2:9" x14ac:dyDescent="0.25">
      <c r="B64" s="70">
        <v>3132</v>
      </c>
      <c r="C64" s="13" t="s">
        <v>155</v>
      </c>
      <c r="D64" s="64">
        <v>0</v>
      </c>
      <c r="E64" s="102">
        <v>0</v>
      </c>
      <c r="F64" s="64">
        <v>1058.04</v>
      </c>
      <c r="G64" s="64">
        <v>0</v>
      </c>
    </row>
    <row r="65" spans="2:7" s="57" customFormat="1" x14ac:dyDescent="0.25">
      <c r="B65" s="84" t="s">
        <v>156</v>
      </c>
      <c r="C65" s="9" t="s">
        <v>39</v>
      </c>
      <c r="D65" s="63">
        <v>18493</v>
      </c>
      <c r="E65" s="102">
        <v>0</v>
      </c>
      <c r="F65" s="63">
        <v>4002.12</v>
      </c>
      <c r="G65" s="64">
        <f t="shared" si="0"/>
        <v>21.641269669604714</v>
      </c>
    </row>
    <row r="66" spans="2:7" s="57" customFormat="1" x14ac:dyDescent="0.25">
      <c r="B66" s="70">
        <v>3211</v>
      </c>
      <c r="C66" s="13" t="s">
        <v>40</v>
      </c>
      <c r="D66" s="64">
        <v>12039</v>
      </c>
      <c r="E66" s="102">
        <v>0</v>
      </c>
      <c r="F66" s="64">
        <v>3316.73</v>
      </c>
      <c r="G66" s="64">
        <f t="shared" si="0"/>
        <v>27.54987955810283</v>
      </c>
    </row>
    <row r="67" spans="2:7" x14ac:dyDescent="0.25">
      <c r="B67" s="70" t="s">
        <v>158</v>
      </c>
      <c r="C67" s="13" t="s">
        <v>159</v>
      </c>
      <c r="D67" s="64">
        <v>502</v>
      </c>
      <c r="E67" s="102">
        <v>0</v>
      </c>
      <c r="F67" s="64">
        <v>286.67</v>
      </c>
      <c r="G67" s="64">
        <f t="shared" si="0"/>
        <v>57.105577689243027</v>
      </c>
    </row>
    <row r="68" spans="2:7" x14ac:dyDescent="0.25">
      <c r="B68" s="70">
        <v>3213</v>
      </c>
      <c r="C68" s="13" t="s">
        <v>89</v>
      </c>
      <c r="D68" s="64">
        <v>5952</v>
      </c>
      <c r="E68" s="102">
        <v>0</v>
      </c>
      <c r="F68" s="64">
        <v>398.72</v>
      </c>
      <c r="G68" s="64">
        <f t="shared" si="0"/>
        <v>6.6989247311827969</v>
      </c>
    </row>
    <row r="69" spans="2:7" s="57" customFormat="1" x14ac:dyDescent="0.25">
      <c r="B69" s="84" t="s">
        <v>161</v>
      </c>
      <c r="C69" s="9" t="s">
        <v>107</v>
      </c>
      <c r="D69" s="63">
        <v>83254</v>
      </c>
      <c r="E69" s="102">
        <v>0</v>
      </c>
      <c r="F69" s="63">
        <v>4448.8</v>
      </c>
      <c r="G69" s="64">
        <f t="shared" si="0"/>
        <v>5.3436471520887885</v>
      </c>
    </row>
    <row r="70" spans="2:7" x14ac:dyDescent="0.25">
      <c r="B70" s="70" t="s">
        <v>162</v>
      </c>
      <c r="C70" s="13" t="s">
        <v>90</v>
      </c>
      <c r="D70" s="64">
        <v>4548</v>
      </c>
      <c r="E70" s="102">
        <v>0</v>
      </c>
      <c r="F70" s="64">
        <v>1547.89</v>
      </c>
      <c r="G70" s="64">
        <f t="shared" si="0"/>
        <v>34.034520668425685</v>
      </c>
    </row>
    <row r="71" spans="2:7" x14ac:dyDescent="0.25">
      <c r="B71" s="70" t="s">
        <v>163</v>
      </c>
      <c r="C71" s="13" t="s">
        <v>91</v>
      </c>
      <c r="D71" s="64">
        <v>3316</v>
      </c>
      <c r="E71" s="102">
        <v>0</v>
      </c>
      <c r="F71" s="64">
        <v>938.99</v>
      </c>
      <c r="G71" s="64">
        <f t="shared" si="0"/>
        <v>28.316948130277442</v>
      </c>
    </row>
    <row r="72" spans="2:7" x14ac:dyDescent="0.25">
      <c r="B72" s="70">
        <v>3223</v>
      </c>
      <c r="C72" s="13" t="s">
        <v>92</v>
      </c>
      <c r="D72" s="64">
        <v>66395</v>
      </c>
      <c r="E72" s="102">
        <v>0</v>
      </c>
      <c r="F72" s="64">
        <v>0</v>
      </c>
      <c r="G72" s="64">
        <f t="shared" si="0"/>
        <v>0</v>
      </c>
    </row>
    <row r="73" spans="2:7" x14ac:dyDescent="0.25">
      <c r="B73" s="70">
        <v>3224</v>
      </c>
      <c r="C73" s="13" t="s">
        <v>94</v>
      </c>
      <c r="D73" s="64">
        <v>475</v>
      </c>
      <c r="E73" s="102">
        <v>0</v>
      </c>
      <c r="F73" s="64">
        <v>0</v>
      </c>
      <c r="G73" s="64">
        <f t="shared" si="0"/>
        <v>0</v>
      </c>
    </row>
    <row r="74" spans="2:7" x14ac:dyDescent="0.25">
      <c r="B74" s="70" t="s">
        <v>165</v>
      </c>
      <c r="C74" s="13" t="s">
        <v>119</v>
      </c>
      <c r="D74" s="64">
        <v>3792</v>
      </c>
      <c r="E74" s="102">
        <v>0</v>
      </c>
      <c r="F74" s="64">
        <v>1961.92</v>
      </c>
      <c r="G74" s="64">
        <f t="shared" si="0"/>
        <v>51.738396624472571</v>
      </c>
    </row>
    <row r="75" spans="2:7" x14ac:dyDescent="0.25">
      <c r="B75" s="70">
        <v>3227</v>
      </c>
      <c r="C75" s="13" t="s">
        <v>167</v>
      </c>
      <c r="D75" s="64">
        <v>4728</v>
      </c>
      <c r="E75" s="102">
        <v>0</v>
      </c>
      <c r="F75" s="64">
        <v>0</v>
      </c>
      <c r="G75" s="64">
        <f t="shared" ref="G75:G96" si="1" xml:space="preserve"> +F75/D75*100</f>
        <v>0</v>
      </c>
    </row>
    <row r="76" spans="2:7" s="57" customFormat="1" x14ac:dyDescent="0.25">
      <c r="B76" s="84" t="s">
        <v>168</v>
      </c>
      <c r="C76" s="9" t="s">
        <v>108</v>
      </c>
      <c r="D76" s="63">
        <v>17274</v>
      </c>
      <c r="E76" s="102">
        <v>0</v>
      </c>
      <c r="F76" s="63">
        <v>32913.800000000003</v>
      </c>
      <c r="G76" s="64">
        <f t="shared" si="1"/>
        <v>190.53953919184903</v>
      </c>
    </row>
    <row r="77" spans="2:7" s="57" customFormat="1" x14ac:dyDescent="0.25">
      <c r="B77" s="70">
        <v>3231</v>
      </c>
      <c r="C77" s="13" t="s">
        <v>109</v>
      </c>
      <c r="D77" s="64">
        <v>22</v>
      </c>
      <c r="E77" s="102">
        <v>0</v>
      </c>
      <c r="F77" s="64">
        <v>114</v>
      </c>
      <c r="G77" s="64">
        <f t="shared" si="1"/>
        <v>518.18181818181813</v>
      </c>
    </row>
    <row r="78" spans="2:7" s="57" customFormat="1" x14ac:dyDescent="0.25">
      <c r="B78" s="70">
        <v>3232</v>
      </c>
      <c r="C78" s="13" t="s">
        <v>110</v>
      </c>
      <c r="D78" s="64">
        <v>2444</v>
      </c>
      <c r="E78" s="102">
        <v>0</v>
      </c>
      <c r="F78" s="64">
        <v>0</v>
      </c>
      <c r="G78" s="64">
        <f t="shared" si="1"/>
        <v>0</v>
      </c>
    </row>
    <row r="79" spans="2:7" s="57" customFormat="1" x14ac:dyDescent="0.25">
      <c r="B79" s="70">
        <v>3233</v>
      </c>
      <c r="C79" s="13" t="s">
        <v>111</v>
      </c>
      <c r="D79" s="64">
        <v>3504</v>
      </c>
      <c r="E79" s="102">
        <v>0</v>
      </c>
      <c r="F79" s="64">
        <v>52.38</v>
      </c>
      <c r="G79" s="64">
        <f t="shared" si="1"/>
        <v>1.4948630136986303</v>
      </c>
    </row>
    <row r="80" spans="2:7" s="57" customFormat="1" x14ac:dyDescent="0.25">
      <c r="B80" s="70">
        <v>3234</v>
      </c>
      <c r="C80" s="13" t="s">
        <v>112</v>
      </c>
      <c r="D80" s="64">
        <v>2917</v>
      </c>
      <c r="E80" s="102">
        <v>0</v>
      </c>
      <c r="F80" s="64">
        <v>0</v>
      </c>
      <c r="G80" s="64">
        <f t="shared" si="1"/>
        <v>0</v>
      </c>
    </row>
    <row r="81" spans="2:7" s="57" customFormat="1" x14ac:dyDescent="0.25">
      <c r="B81" s="70">
        <v>3237</v>
      </c>
      <c r="C81" s="13" t="s">
        <v>115</v>
      </c>
      <c r="D81" s="64">
        <v>4776</v>
      </c>
      <c r="E81" s="102" cm="1">
        <f t="array" aca="1" ref="E81" ca="1">E81:E162</f>
        <v>0</v>
      </c>
      <c r="F81" s="64">
        <v>29155.23</v>
      </c>
      <c r="G81" s="64">
        <f t="shared" si="1"/>
        <v>610.4528894472362</v>
      </c>
    </row>
    <row r="82" spans="2:7" s="57" customFormat="1" x14ac:dyDescent="0.25">
      <c r="B82" s="70">
        <v>3238</v>
      </c>
      <c r="C82" s="13" t="s">
        <v>116</v>
      </c>
      <c r="D82" s="64">
        <v>2389</v>
      </c>
      <c r="E82" s="103">
        <v>0</v>
      </c>
      <c r="F82" s="64">
        <v>0</v>
      </c>
      <c r="G82" s="64">
        <f t="shared" si="1"/>
        <v>0</v>
      </c>
    </row>
    <row r="83" spans="2:7" x14ac:dyDescent="0.25">
      <c r="B83" s="70" t="s">
        <v>175</v>
      </c>
      <c r="C83" s="13" t="s">
        <v>117</v>
      </c>
      <c r="D83" s="64">
        <v>1222</v>
      </c>
      <c r="E83" s="103">
        <f>+'[1]Rashodi prema izvorima finan'!E96</f>
        <v>0</v>
      </c>
      <c r="F83" s="50">
        <v>3592.19</v>
      </c>
      <c r="G83" s="64">
        <f t="shared" si="1"/>
        <v>293.95990180032732</v>
      </c>
    </row>
    <row r="84" spans="2:7" ht="17.25" customHeight="1" x14ac:dyDescent="0.25">
      <c r="B84" s="84">
        <v>324</v>
      </c>
      <c r="C84" s="9" t="s">
        <v>95</v>
      </c>
      <c r="D84" s="63">
        <v>1045</v>
      </c>
      <c r="E84" s="103">
        <f>+'[1]Rashodi prema izvorima finan'!E97</f>
        <v>0</v>
      </c>
      <c r="F84" s="51">
        <v>0</v>
      </c>
      <c r="G84" s="64">
        <f t="shared" si="1"/>
        <v>0</v>
      </c>
    </row>
    <row r="85" spans="2:7" x14ac:dyDescent="0.25">
      <c r="B85" s="70">
        <v>3241</v>
      </c>
      <c r="C85" s="13" t="s">
        <v>96</v>
      </c>
      <c r="D85" s="64">
        <v>1045</v>
      </c>
      <c r="E85" s="103">
        <f>+'[1]Rashodi prema izvorima finan'!E98</f>
        <v>0</v>
      </c>
      <c r="F85" s="50">
        <v>0</v>
      </c>
      <c r="G85" s="64">
        <f t="shared" si="1"/>
        <v>0</v>
      </c>
    </row>
    <row r="86" spans="2:7" x14ac:dyDescent="0.25">
      <c r="B86" s="84">
        <v>329</v>
      </c>
      <c r="C86" s="9" t="s">
        <v>97</v>
      </c>
      <c r="D86" s="63">
        <v>16521</v>
      </c>
      <c r="E86" s="103">
        <f>+'[1]Rashodi prema izvorima finan'!E99</f>
        <v>0</v>
      </c>
      <c r="F86" s="51">
        <v>7352.73</v>
      </c>
      <c r="G86" s="64">
        <f t="shared" si="1"/>
        <v>44.505356818594514</v>
      </c>
    </row>
    <row r="87" spans="2:7" x14ac:dyDescent="0.25">
      <c r="B87" s="70">
        <v>3291</v>
      </c>
      <c r="C87" s="13" t="s">
        <v>197</v>
      </c>
      <c r="D87" s="64">
        <v>963</v>
      </c>
      <c r="E87" s="103">
        <f>+'[1]Rashodi prema izvorima finan'!E100</f>
        <v>0</v>
      </c>
      <c r="F87" s="50">
        <v>0</v>
      </c>
      <c r="G87" s="64">
        <f t="shared" si="1"/>
        <v>0</v>
      </c>
    </row>
    <row r="88" spans="2:7" x14ac:dyDescent="0.25">
      <c r="B88" s="70">
        <v>3292</v>
      </c>
      <c r="C88" s="13" t="s">
        <v>180</v>
      </c>
      <c r="D88" s="64">
        <v>1913</v>
      </c>
      <c r="E88" s="103">
        <f>+'[1]Rashodi prema izvorima finan'!E101</f>
        <v>0</v>
      </c>
      <c r="F88" s="50">
        <v>0</v>
      </c>
      <c r="G88" s="64">
        <f t="shared" si="1"/>
        <v>0</v>
      </c>
    </row>
    <row r="89" spans="2:7" x14ac:dyDescent="0.25">
      <c r="B89" s="70">
        <v>3295</v>
      </c>
      <c r="C89" s="13" t="s">
        <v>182</v>
      </c>
      <c r="D89" s="64">
        <v>1008</v>
      </c>
      <c r="E89" s="103">
        <f>+'[1]Rashodi prema izvorima finan'!E102</f>
        <v>0</v>
      </c>
      <c r="F89" s="50">
        <v>0</v>
      </c>
      <c r="G89" s="64">
        <f t="shared" si="1"/>
        <v>0</v>
      </c>
    </row>
    <row r="90" spans="2:7" x14ac:dyDescent="0.25">
      <c r="B90" s="70">
        <v>3299</v>
      </c>
      <c r="C90" s="13" t="s">
        <v>97</v>
      </c>
      <c r="D90" s="64">
        <v>12637</v>
      </c>
      <c r="E90" s="103">
        <f>+'[1]Rashodi prema izvorima finan'!E103</f>
        <v>0</v>
      </c>
      <c r="F90" s="50">
        <v>7352.73</v>
      </c>
      <c r="G90" s="64">
        <f t="shared" si="1"/>
        <v>58.184141805808345</v>
      </c>
    </row>
    <row r="91" spans="2:7" x14ac:dyDescent="0.25">
      <c r="B91" s="84">
        <v>343</v>
      </c>
      <c r="C91" s="9" t="s">
        <v>102</v>
      </c>
      <c r="D91" s="63">
        <v>2273</v>
      </c>
      <c r="E91" s="103">
        <f>+'[1]Rashodi prema izvorima finan'!E104</f>
        <v>0</v>
      </c>
      <c r="F91" s="51">
        <v>7.44</v>
      </c>
      <c r="G91" s="64">
        <f t="shared" si="1"/>
        <v>0.3273207215134184</v>
      </c>
    </row>
    <row r="92" spans="2:7" x14ac:dyDescent="0.25">
      <c r="B92" s="70">
        <v>3431</v>
      </c>
      <c r="C92" s="13" t="s">
        <v>185</v>
      </c>
      <c r="D92" s="64">
        <v>2131</v>
      </c>
      <c r="E92" s="103">
        <f>+'[1]Rashodi prema izvorima finan'!E105</f>
        <v>0</v>
      </c>
      <c r="F92" s="50">
        <v>7.44</v>
      </c>
      <c r="G92" s="64">
        <f t="shared" si="1"/>
        <v>0.3491318629751291</v>
      </c>
    </row>
    <row r="93" spans="2:7" x14ac:dyDescent="0.25">
      <c r="B93" s="70">
        <v>3433</v>
      </c>
      <c r="C93" s="13" t="s">
        <v>104</v>
      </c>
      <c r="D93" s="64">
        <v>142</v>
      </c>
      <c r="E93" s="103">
        <f>+'[1]Rashodi prema izvorima finan'!E106</f>
        <v>0</v>
      </c>
      <c r="F93" s="50">
        <v>0</v>
      </c>
      <c r="G93" s="64">
        <f t="shared" si="1"/>
        <v>0</v>
      </c>
    </row>
    <row r="94" spans="2:7" s="57" customFormat="1" ht="23.25" customHeight="1" x14ac:dyDescent="0.25">
      <c r="B94" s="84" t="s">
        <v>186</v>
      </c>
      <c r="C94" s="9" t="s">
        <v>106</v>
      </c>
      <c r="D94" s="63">
        <v>3017</v>
      </c>
      <c r="E94" s="103">
        <f>+'[1]Rashodi prema izvorima finan'!E107</f>
        <v>0</v>
      </c>
      <c r="F94" s="63">
        <v>43216.26</v>
      </c>
      <c r="G94" s="64">
        <f t="shared" si="1"/>
        <v>1432.4249254226054</v>
      </c>
    </row>
    <row r="95" spans="2:7" x14ac:dyDescent="0.25">
      <c r="B95" s="70" t="s">
        <v>187</v>
      </c>
      <c r="C95" s="13" t="s">
        <v>121</v>
      </c>
      <c r="D95" s="64">
        <v>1195</v>
      </c>
      <c r="E95" s="103">
        <f>+'[1]Rashodi prema izvorima finan'!E108</f>
        <v>0</v>
      </c>
      <c r="F95" s="50">
        <v>0</v>
      </c>
      <c r="G95" s="64">
        <f t="shared" si="1"/>
        <v>0</v>
      </c>
    </row>
    <row r="96" spans="2:7" x14ac:dyDescent="0.25">
      <c r="B96" s="70" t="s">
        <v>188</v>
      </c>
      <c r="C96" s="13" t="s">
        <v>120</v>
      </c>
      <c r="D96" s="64">
        <v>1822</v>
      </c>
      <c r="E96" s="103">
        <f>+'[1]Rashodi prema izvorima finan'!E109</f>
        <v>0</v>
      </c>
      <c r="F96" s="64">
        <v>43216.26</v>
      </c>
      <c r="G96" s="64">
        <f t="shared" si="1"/>
        <v>2371.9132821075741</v>
      </c>
    </row>
    <row r="97" spans="2:7" x14ac:dyDescent="0.25">
      <c r="B97" s="84">
        <v>381</v>
      </c>
      <c r="C97" s="9" t="s">
        <v>198</v>
      </c>
      <c r="D97" s="64"/>
      <c r="E97" s="103">
        <v>0</v>
      </c>
      <c r="F97" s="63">
        <v>212363.86</v>
      </c>
      <c r="G97" s="64">
        <v>0</v>
      </c>
    </row>
    <row r="98" spans="2:7" x14ac:dyDescent="0.25">
      <c r="B98" s="70">
        <v>3813</v>
      </c>
      <c r="C98" s="13" t="s">
        <v>199</v>
      </c>
      <c r="D98" s="64"/>
      <c r="E98" s="103"/>
      <c r="F98" s="64">
        <v>212363.86</v>
      </c>
      <c r="G98" s="64">
        <v>0</v>
      </c>
    </row>
    <row r="99" spans="2:7" s="57" customFormat="1" ht="13.15" customHeight="1" x14ac:dyDescent="0.25">
      <c r="B99" s="84">
        <v>422</v>
      </c>
      <c r="C99" s="9" t="s">
        <v>124</v>
      </c>
      <c r="D99" s="64">
        <v>0</v>
      </c>
      <c r="E99" s="103">
        <f>+'[1]Rashodi prema izvorima finan'!E110</f>
        <v>0</v>
      </c>
      <c r="F99" s="94">
        <v>9192.49</v>
      </c>
      <c r="G99" s="64">
        <v>0</v>
      </c>
    </row>
    <row r="100" spans="2:7" s="57" customFormat="1" ht="13.15" customHeight="1" x14ac:dyDescent="0.25">
      <c r="B100" s="84">
        <v>4221</v>
      </c>
      <c r="C100" s="107" t="s">
        <v>125</v>
      </c>
      <c r="D100" s="64"/>
      <c r="E100" s="103"/>
      <c r="F100" s="96">
        <v>3708.79</v>
      </c>
      <c r="G100" s="64">
        <v>0</v>
      </c>
    </row>
    <row r="101" spans="2:7" s="57" customFormat="1" ht="13.15" customHeight="1" x14ac:dyDescent="0.25">
      <c r="B101" s="84">
        <v>4222</v>
      </c>
      <c r="C101" s="107" t="s">
        <v>126</v>
      </c>
      <c r="D101" s="64"/>
      <c r="E101" s="103"/>
      <c r="F101" s="96">
        <v>217.01</v>
      </c>
      <c r="G101" s="64">
        <v>0</v>
      </c>
    </row>
    <row r="102" spans="2:7" s="57" customFormat="1" x14ac:dyDescent="0.25">
      <c r="B102" s="70">
        <v>4227</v>
      </c>
      <c r="C102" s="95" t="s">
        <v>127</v>
      </c>
      <c r="D102" s="64">
        <v>0</v>
      </c>
      <c r="E102" s="103">
        <f>+'[1]Rashodi prema izvorima finan'!E111</f>
        <v>0</v>
      </c>
      <c r="F102" s="96">
        <v>5266.69</v>
      </c>
      <c r="G102" s="64">
        <v>0</v>
      </c>
    </row>
    <row r="103" spans="2:7" x14ac:dyDescent="0.25">
      <c r="B103" s="84" t="s">
        <v>191</v>
      </c>
      <c r="C103" s="9" t="s">
        <v>129</v>
      </c>
      <c r="D103" s="64">
        <v>0</v>
      </c>
      <c r="E103" s="103">
        <f>+'[1]Rashodi prema izvorima finan'!E112</f>
        <v>0</v>
      </c>
      <c r="F103" s="94">
        <v>33257.49</v>
      </c>
      <c r="G103" s="64">
        <v>0</v>
      </c>
    </row>
    <row r="104" spans="2:7" x14ac:dyDescent="0.25">
      <c r="B104" s="70" t="s">
        <v>192</v>
      </c>
      <c r="C104" s="95" t="s">
        <v>129</v>
      </c>
      <c r="D104" s="64">
        <v>0</v>
      </c>
      <c r="E104" s="103">
        <f>+'[1]Rashodi prema izvorima finan'!E113</f>
        <v>0</v>
      </c>
      <c r="F104" s="96">
        <v>33257.49</v>
      </c>
      <c r="G104" s="64">
        <v>0</v>
      </c>
    </row>
    <row r="105" spans="2:7" s="57" customFormat="1" x14ac:dyDescent="0.25">
      <c r="E105" s="104"/>
    </row>
    <row r="106" spans="2:7" x14ac:dyDescent="0.25">
      <c r="F106"/>
    </row>
    <row r="107" spans="2:7" s="57" customFormat="1" x14ac:dyDescent="0.25">
      <c r="E107" s="104"/>
    </row>
    <row r="108" spans="2:7" x14ac:dyDescent="0.25">
      <c r="F108"/>
    </row>
    <row r="109" spans="2:7" s="57" customFormat="1" x14ac:dyDescent="0.25">
      <c r="E109" s="104"/>
    </row>
    <row r="110" spans="2:7" x14ac:dyDescent="0.25">
      <c r="F110"/>
    </row>
    <row r="111" spans="2:7" x14ac:dyDescent="0.25">
      <c r="F111"/>
    </row>
    <row r="112" spans="2:7" s="57" customFormat="1" x14ac:dyDescent="0.25">
      <c r="E112" s="104"/>
    </row>
    <row r="113" spans="5:6" x14ac:dyDescent="0.25">
      <c r="F113"/>
    </row>
    <row r="114" spans="5:6" x14ac:dyDescent="0.25">
      <c r="F114"/>
    </row>
    <row r="115" spans="5:6" x14ac:dyDescent="0.25">
      <c r="F115"/>
    </row>
    <row r="116" spans="5:6" x14ac:dyDescent="0.25">
      <c r="F116"/>
    </row>
    <row r="117" spans="5:6" x14ac:dyDescent="0.25">
      <c r="F117"/>
    </row>
    <row r="118" spans="5:6" s="57" customFormat="1" ht="13.15" customHeight="1" x14ac:dyDescent="0.25">
      <c r="E118" s="104"/>
    </row>
    <row r="119" spans="5:6" s="57" customFormat="1" x14ac:dyDescent="0.25">
      <c r="E119" s="104"/>
    </row>
    <row r="120" spans="5:6" x14ac:dyDescent="0.25">
      <c r="F120"/>
    </row>
    <row r="121" spans="5:6" x14ac:dyDescent="0.25">
      <c r="F121"/>
    </row>
    <row r="122" spans="5:6" s="57" customFormat="1" x14ac:dyDescent="0.25">
      <c r="E122" s="104"/>
    </row>
    <row r="123" spans="5:6" x14ac:dyDescent="0.25">
      <c r="F123"/>
    </row>
    <row r="124" spans="5:6" s="57" customFormat="1" x14ac:dyDescent="0.25">
      <c r="E124" s="104"/>
    </row>
    <row r="125" spans="5:6" x14ac:dyDescent="0.25">
      <c r="F125"/>
    </row>
    <row r="126" spans="5:6" x14ac:dyDescent="0.25">
      <c r="F126"/>
    </row>
    <row r="127" spans="5:6" s="57" customFormat="1" x14ac:dyDescent="0.25">
      <c r="E127" s="104"/>
    </row>
    <row r="128" spans="5:6" x14ac:dyDescent="0.25">
      <c r="F128"/>
    </row>
    <row r="129" spans="1:6" x14ac:dyDescent="0.25">
      <c r="F129"/>
    </row>
    <row r="130" spans="1:6" x14ac:dyDescent="0.25">
      <c r="F130"/>
    </row>
    <row r="131" spans="1:6" s="57" customFormat="1" x14ac:dyDescent="0.25">
      <c r="E131" s="104"/>
    </row>
    <row r="132" spans="1:6" x14ac:dyDescent="0.25">
      <c r="F132"/>
    </row>
    <row r="133" spans="1:6" x14ac:dyDescent="0.25">
      <c r="F133"/>
    </row>
    <row r="134" spans="1:6" x14ac:dyDescent="0.25">
      <c r="F134"/>
    </row>
    <row r="135" spans="1:6" x14ac:dyDescent="0.25">
      <c r="F135"/>
    </row>
    <row r="136" spans="1:6" s="57" customFormat="1" ht="13.15" customHeight="1" x14ac:dyDescent="0.25">
      <c r="A136" s="97"/>
      <c r="E136" s="104"/>
    </row>
    <row r="137" spans="1:6" s="57" customFormat="1" x14ac:dyDescent="0.25">
      <c r="E137" s="104"/>
    </row>
    <row r="138" spans="1:6" x14ac:dyDescent="0.25">
      <c r="F138"/>
    </row>
    <row r="139" spans="1:6" x14ac:dyDescent="0.25">
      <c r="F139"/>
    </row>
    <row r="140" spans="1:6" s="57" customFormat="1" x14ac:dyDescent="0.25">
      <c r="E140" s="104"/>
    </row>
    <row r="141" spans="1:6" x14ac:dyDescent="0.25">
      <c r="F141"/>
    </row>
    <row r="142" spans="1:6" s="57" customFormat="1" x14ac:dyDescent="0.25">
      <c r="E142" s="104"/>
    </row>
    <row r="143" spans="1:6" x14ac:dyDescent="0.25">
      <c r="F143"/>
    </row>
  </sheetData>
  <mergeCells count="4">
    <mergeCell ref="B2:G2"/>
    <mergeCell ref="B4:G4"/>
    <mergeCell ref="B6:C6"/>
    <mergeCell ref="B7:C7"/>
  </mergeCells>
  <pageMargins left="0.7" right="0.7" top="0.75" bottom="0.75" header="0.3" footer="0.3"/>
  <pageSetup paperSize="9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2</vt:i4>
      </vt:variant>
    </vt:vector>
  </HeadingPairs>
  <TitlesOfParts>
    <vt:vector size="7" baseType="lpstr">
      <vt:lpstr>SAŽETAK</vt:lpstr>
      <vt:lpstr> Račun prihoda i rashoda</vt:lpstr>
      <vt:lpstr>Rashodi prema izvorima finan</vt:lpstr>
      <vt:lpstr>Rashodi prema funkcijskoj k </vt:lpstr>
      <vt:lpstr>POSEBNI DIO</vt:lpstr>
      <vt:lpstr>' Račun prihoda i rashoda'!Podrucje_ispisa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Knjižnica</cp:lastModifiedBy>
  <cp:lastPrinted>2023-08-29T09:00:35Z</cp:lastPrinted>
  <dcterms:created xsi:type="dcterms:W3CDTF">2022-08-12T12:51:27Z</dcterms:created>
  <dcterms:modified xsi:type="dcterms:W3CDTF">2023-09-12T10:03:17Z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