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Slava Raškaj\plan 2026-2028\"/>
    </mc:Choice>
  </mc:AlternateContent>
  <xr:revisionPtr revIDLastSave="0" documentId="13_ncr:1_{7ED8304A-CB33-4176-A1A0-EC72B6CB2431}" xr6:coauthVersionLast="47" xr6:coauthVersionMax="47" xr10:uidLastSave="{00000000-0000-0000-0000-000000000000}"/>
  <bookViews>
    <workbookView xWindow="-28920" yWindow="-480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_FilterDatabase" localSheetId="4" hidden="1">'POSEBNI DIO'!$B$6:$J$62</definedName>
    <definedName name="_xlnm.Print_Area" localSheetId="1">' Račun prihoda i rashoda'!$B$1:$M$76</definedName>
    <definedName name="_xlnm.Print_Area" localSheetId="4">'POSEBNI DIO'!$A$1:$J$62</definedName>
    <definedName name="_xlnm.Print_Area" localSheetId="0">SAŽETAK!$B$1:$K$17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7" l="1"/>
  <c r="G11" i="3" l="1"/>
  <c r="G27" i="3"/>
  <c r="I80" i="7" l="1"/>
  <c r="H80" i="7"/>
  <c r="H79" i="7"/>
  <c r="I78" i="7"/>
  <c r="H78" i="7"/>
  <c r="J77" i="7"/>
  <c r="I77" i="7"/>
  <c r="J76" i="7"/>
  <c r="I76" i="7"/>
  <c r="H75" i="7"/>
  <c r="H74" i="7"/>
  <c r="J73" i="7"/>
  <c r="I73" i="7"/>
  <c r="H73" i="7"/>
  <c r="J72" i="7"/>
  <c r="I72" i="7"/>
  <c r="H72" i="7"/>
  <c r="H71" i="7"/>
  <c r="H70" i="7"/>
  <c r="J69" i="7"/>
  <c r="I69" i="7"/>
  <c r="H69" i="7"/>
  <c r="J68" i="7"/>
  <c r="I68" i="7"/>
  <c r="H68" i="7"/>
  <c r="J67" i="7"/>
  <c r="I67" i="7"/>
  <c r="H67" i="7"/>
  <c r="H66" i="7"/>
  <c r="J65" i="7"/>
  <c r="I65" i="7"/>
  <c r="H65" i="7"/>
  <c r="J64" i="7"/>
  <c r="I64" i="7"/>
  <c r="H64" i="7"/>
  <c r="J63" i="7"/>
  <c r="I63" i="7"/>
  <c r="H63" i="7"/>
  <c r="H62" i="7"/>
  <c r="J61" i="7"/>
  <c r="I61" i="7"/>
  <c r="H61" i="7"/>
  <c r="H60" i="7"/>
  <c r="H59" i="7"/>
  <c r="J58" i="7"/>
  <c r="I58" i="7"/>
  <c r="H58" i="7"/>
  <c r="J57" i="7"/>
  <c r="I57" i="7"/>
  <c r="H57" i="7"/>
  <c r="J56" i="7"/>
  <c r="I56" i="7"/>
  <c r="H56" i="7"/>
  <c r="J55" i="7"/>
  <c r="I55" i="7"/>
  <c r="H55" i="7"/>
  <c r="H54" i="7"/>
  <c r="J53" i="7"/>
  <c r="I53" i="7"/>
  <c r="H53" i="7"/>
  <c r="J52" i="7"/>
  <c r="I52" i="7"/>
  <c r="H52" i="7"/>
  <c r="H51" i="7"/>
  <c r="J50" i="7"/>
  <c r="I50" i="7"/>
  <c r="H50" i="7"/>
  <c r="J49" i="7"/>
  <c r="I49" i="7"/>
  <c r="H49" i="7"/>
  <c r="J48" i="7"/>
  <c r="I48" i="7"/>
  <c r="H48" i="7"/>
  <c r="J47" i="7"/>
  <c r="I47" i="7"/>
  <c r="H47" i="7"/>
  <c r="J46" i="7"/>
  <c r="I46" i="7"/>
  <c r="H46" i="7"/>
  <c r="J45" i="7"/>
  <c r="I45" i="7"/>
  <c r="H45" i="7"/>
  <c r="J44" i="7"/>
  <c r="I44" i="7"/>
  <c r="H44" i="7"/>
  <c r="J43" i="7"/>
  <c r="I43" i="7"/>
  <c r="H43" i="7"/>
  <c r="J42" i="7"/>
  <c r="I42" i="7"/>
  <c r="H42" i="7"/>
  <c r="J41" i="7"/>
  <c r="I41" i="7"/>
  <c r="H41" i="7"/>
  <c r="H40" i="7"/>
  <c r="J39" i="7"/>
  <c r="I39" i="7"/>
  <c r="H39" i="7"/>
  <c r="J38" i="7"/>
  <c r="I38" i="7"/>
  <c r="H38" i="7"/>
  <c r="J37" i="7"/>
  <c r="I37" i="7"/>
  <c r="H37" i="7"/>
  <c r="J36" i="7"/>
  <c r="I36" i="7"/>
  <c r="H36" i="7"/>
  <c r="J35" i="7"/>
  <c r="I35" i="7"/>
  <c r="H35" i="7"/>
  <c r="J34" i="7"/>
  <c r="I34" i="7"/>
  <c r="H34" i="7"/>
  <c r="J33" i="7"/>
  <c r="I33" i="7"/>
  <c r="H33" i="7"/>
  <c r="J32" i="7"/>
  <c r="I32" i="7"/>
  <c r="H32" i="7"/>
  <c r="J31" i="7"/>
  <c r="I31" i="7"/>
  <c r="H31" i="7"/>
  <c r="J30" i="7"/>
  <c r="I30" i="7"/>
  <c r="H30" i="7"/>
  <c r="J29" i="7"/>
  <c r="I29" i="7"/>
  <c r="H29" i="7"/>
  <c r="J28" i="7"/>
  <c r="I28" i="7"/>
  <c r="H28" i="7"/>
  <c r="J27" i="7"/>
  <c r="I27" i="7"/>
  <c r="H27" i="7"/>
  <c r="J26" i="7"/>
  <c r="I26" i="7"/>
  <c r="H26" i="7"/>
  <c r="J25" i="7"/>
  <c r="I25" i="7"/>
  <c r="H25" i="7"/>
  <c r="J24" i="7"/>
  <c r="I24" i="7"/>
  <c r="H24" i="7"/>
  <c r="J23" i="7"/>
  <c r="I23" i="7"/>
  <c r="H23" i="7"/>
  <c r="J22" i="7"/>
  <c r="I22" i="7"/>
  <c r="H22" i="7"/>
  <c r="J21" i="7"/>
  <c r="I21" i="7"/>
  <c r="H21" i="7"/>
  <c r="J20" i="7"/>
  <c r="I20" i="7"/>
  <c r="H20" i="7"/>
  <c r="J19" i="7"/>
  <c r="I19" i="7"/>
  <c r="H19" i="7"/>
  <c r="J14" i="7"/>
  <c r="I14" i="7"/>
  <c r="H14" i="7"/>
  <c r="J13" i="7"/>
  <c r="I13" i="7"/>
  <c r="H13" i="7"/>
  <c r="J12" i="7"/>
  <c r="I12" i="7"/>
  <c r="H12" i="7"/>
  <c r="J11" i="7"/>
  <c r="I11" i="7"/>
  <c r="H11" i="7"/>
  <c r="I28" i="5"/>
  <c r="H28" i="5"/>
  <c r="G28" i="5"/>
  <c r="I27" i="5"/>
  <c r="H27" i="5"/>
  <c r="G27" i="5"/>
  <c r="I26" i="5"/>
  <c r="H26" i="5"/>
  <c r="G26" i="5"/>
  <c r="I25" i="5"/>
  <c r="H25" i="5"/>
  <c r="G25" i="5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I19" i="5"/>
  <c r="H19" i="5"/>
  <c r="G19" i="5"/>
  <c r="I16" i="5"/>
  <c r="H16" i="5"/>
  <c r="I15" i="5"/>
  <c r="H15" i="5"/>
  <c r="I14" i="5"/>
  <c r="H14" i="5"/>
  <c r="I13" i="5"/>
  <c r="H13" i="5"/>
  <c r="I12" i="5"/>
  <c r="H12" i="5"/>
  <c r="G12" i="5"/>
  <c r="I11" i="5"/>
  <c r="H11" i="5"/>
  <c r="G11" i="5"/>
  <c r="I10" i="5"/>
  <c r="H10" i="5"/>
  <c r="I9" i="5"/>
  <c r="H9" i="5"/>
  <c r="M24" i="3"/>
  <c r="L24" i="3"/>
  <c r="M23" i="3"/>
  <c r="L23" i="3"/>
  <c r="M14" i="1"/>
  <c r="L14" i="1"/>
  <c r="K14" i="1"/>
  <c r="M11" i="1"/>
  <c r="L11" i="1"/>
  <c r="K11" i="1"/>
  <c r="H31" i="3"/>
  <c r="I31" i="3"/>
  <c r="J31" i="3"/>
  <c r="G31" i="3"/>
  <c r="L81" i="3"/>
  <c r="K81" i="3"/>
  <c r="K80" i="3"/>
  <c r="L79" i="3"/>
  <c r="K79" i="3"/>
  <c r="L78" i="3"/>
  <c r="K78" i="3"/>
  <c r="L77" i="3"/>
  <c r="K77" i="3"/>
  <c r="H10" i="3"/>
  <c r="I10" i="3"/>
  <c r="J10" i="3"/>
  <c r="G10" i="3"/>
  <c r="M16" i="3"/>
  <c r="L16" i="3"/>
  <c r="M15" i="3"/>
  <c r="L15" i="3"/>
  <c r="M12" i="3"/>
  <c r="L12" i="3"/>
  <c r="H10" i="7" l="1"/>
  <c r="I10" i="7"/>
  <c r="J10" i="7"/>
  <c r="H17" i="7"/>
  <c r="I17" i="7"/>
  <c r="J17" i="7"/>
  <c r="H18" i="7"/>
  <c r="I18" i="7"/>
  <c r="J18" i="7"/>
  <c r="F16" i="7"/>
  <c r="G16" i="7"/>
  <c r="E16" i="7" l="1"/>
  <c r="H16" i="7" s="1"/>
  <c r="I16" i="7"/>
  <c r="J16" i="7"/>
  <c r="D6" i="5"/>
  <c r="E6" i="5"/>
  <c r="F6" i="5"/>
  <c r="C6" i="5"/>
  <c r="D18" i="5"/>
  <c r="E18" i="5"/>
  <c r="F18" i="5"/>
  <c r="C18" i="5"/>
  <c r="C6" i="8" s="1"/>
  <c r="C7" i="8" s="1"/>
  <c r="C8" i="8" s="1"/>
  <c r="D6" i="8" l="1"/>
  <c r="D7" i="8" s="1"/>
  <c r="D8" i="8" s="1"/>
  <c r="G18" i="5"/>
  <c r="F6" i="8"/>
  <c r="F7" i="8" s="1"/>
  <c r="F8" i="8" s="1"/>
  <c r="I18" i="5"/>
  <c r="E6" i="8"/>
  <c r="E7" i="8" s="1"/>
  <c r="E8" i="8" s="1"/>
  <c r="H8" i="8" s="1"/>
  <c r="H18" i="5"/>
  <c r="H10" i="1"/>
  <c r="H12" i="1" s="1"/>
  <c r="I10" i="1"/>
  <c r="I12" i="1" s="1"/>
  <c r="L12" i="1" s="1"/>
  <c r="J10" i="1"/>
  <c r="J12" i="1" s="1"/>
  <c r="H13" i="1"/>
  <c r="I13" i="1"/>
  <c r="J13" i="1"/>
  <c r="G13" i="1"/>
  <c r="G15" i="1" s="1"/>
  <c r="G10" i="1"/>
  <c r="G12" i="1" s="1"/>
  <c r="K10" i="3"/>
  <c r="K11" i="3"/>
  <c r="K17" i="3"/>
  <c r="K18" i="3"/>
  <c r="K19" i="3"/>
  <c r="G8" i="8"/>
  <c r="H7" i="8"/>
  <c r="G7" i="8"/>
  <c r="G6" i="8"/>
  <c r="I8" i="5"/>
  <c r="H8" i="5"/>
  <c r="G8" i="5"/>
  <c r="I7" i="5"/>
  <c r="H7" i="5"/>
  <c r="G7" i="5"/>
  <c r="I6" i="5"/>
  <c r="H6" i="5"/>
  <c r="G6" i="5"/>
  <c r="M76" i="3"/>
  <c r="L76" i="3"/>
  <c r="K76" i="3"/>
  <c r="M75" i="3"/>
  <c r="L75" i="3"/>
  <c r="K75" i="3"/>
  <c r="M74" i="3"/>
  <c r="L74" i="3"/>
  <c r="K74" i="3"/>
  <c r="M73" i="3"/>
  <c r="L73" i="3"/>
  <c r="K73" i="3"/>
  <c r="M71" i="3"/>
  <c r="L71" i="3"/>
  <c r="K71" i="3"/>
  <c r="M70" i="3"/>
  <c r="L70" i="3"/>
  <c r="K70" i="3"/>
  <c r="M69" i="3"/>
  <c r="L69" i="3"/>
  <c r="K69" i="3"/>
  <c r="M67" i="3"/>
  <c r="L67" i="3"/>
  <c r="M66" i="3"/>
  <c r="L66" i="3"/>
  <c r="K66" i="3"/>
  <c r="M64" i="3"/>
  <c r="L64" i="3"/>
  <c r="K64" i="3"/>
  <c r="M63" i="3"/>
  <c r="L63" i="3"/>
  <c r="K63" i="3"/>
  <c r="M61" i="3"/>
  <c r="L61" i="3"/>
  <c r="K61" i="3"/>
  <c r="M60" i="3"/>
  <c r="L60" i="3"/>
  <c r="K60" i="3"/>
  <c r="M59" i="3"/>
  <c r="L59" i="3"/>
  <c r="K59" i="3"/>
  <c r="M58" i="3"/>
  <c r="L58" i="3"/>
  <c r="K58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M42" i="3"/>
  <c r="L42" i="3"/>
  <c r="K42" i="3"/>
  <c r="M41" i="3"/>
  <c r="L41" i="3"/>
  <c r="K41" i="3"/>
  <c r="M40" i="3"/>
  <c r="L40" i="3"/>
  <c r="K40" i="3"/>
  <c r="M39" i="3"/>
  <c r="L39" i="3"/>
  <c r="K39" i="3"/>
  <c r="M38" i="3"/>
  <c r="L38" i="3"/>
  <c r="K38" i="3"/>
  <c r="M37" i="3"/>
  <c r="L37" i="3"/>
  <c r="K37" i="3"/>
  <c r="M36" i="3"/>
  <c r="L36" i="3"/>
  <c r="K36" i="3"/>
  <c r="M35" i="3"/>
  <c r="L35" i="3"/>
  <c r="K35" i="3"/>
  <c r="M34" i="3"/>
  <c r="L34" i="3"/>
  <c r="K34" i="3"/>
  <c r="M33" i="3"/>
  <c r="L33" i="3"/>
  <c r="K33" i="3"/>
  <c r="M32" i="3"/>
  <c r="L32" i="3"/>
  <c r="K32" i="3"/>
  <c r="M31" i="3"/>
  <c r="L31" i="3"/>
  <c r="K31" i="3"/>
  <c r="M27" i="3"/>
  <c r="L27" i="3"/>
  <c r="K27" i="3"/>
  <c r="M26" i="3"/>
  <c r="L26" i="3"/>
  <c r="K26" i="3"/>
  <c r="M25" i="3"/>
  <c r="L25" i="3"/>
  <c r="K25" i="3"/>
  <c r="L22" i="3"/>
  <c r="L21" i="3"/>
  <c r="L20" i="3"/>
  <c r="M19" i="3"/>
  <c r="L19" i="3"/>
  <c r="M18" i="3"/>
  <c r="L18" i="3"/>
  <c r="M17" i="3"/>
  <c r="L17" i="3"/>
  <c r="M11" i="3"/>
  <c r="L11" i="3"/>
  <c r="M10" i="3"/>
  <c r="L10" i="3"/>
  <c r="I7" i="8" l="1"/>
  <c r="I8" i="8"/>
  <c r="H6" i="8"/>
  <c r="I6" i="8"/>
  <c r="J15" i="1"/>
  <c r="M13" i="1"/>
  <c r="I15" i="1"/>
  <c r="I16" i="1" s="1"/>
  <c r="L13" i="1"/>
  <c r="H15" i="1"/>
  <c r="K15" i="1" s="1"/>
  <c r="K13" i="1"/>
  <c r="M15" i="1"/>
  <c r="M12" i="1"/>
  <c r="K12" i="1"/>
  <c r="M10" i="1"/>
  <c r="K10" i="1"/>
  <c r="L10" i="1"/>
  <c r="J16" i="1"/>
  <c r="G16" i="1"/>
  <c r="L15" i="1" l="1"/>
  <c r="H16" i="1"/>
</calcChain>
</file>

<file path=xl/sharedStrings.xml><?xml version="1.0" encoding="utf-8"?>
<sst xmlns="http://schemas.openxmlformats.org/spreadsheetml/2006/main" count="342" uniqueCount="174">
  <si>
    <t>PRIHODI UKUPNO</t>
  </si>
  <si>
    <t>RASHODI UKUPNO</t>
  </si>
  <si>
    <t>RAZLIKA - VIŠAK / MANJAK</t>
  </si>
  <si>
    <t>BROJČANA OZNAKA I NAZIV</t>
  </si>
  <si>
    <t>II. POSEBNI DIO</t>
  </si>
  <si>
    <t>I. OPĆI DIO</t>
  </si>
  <si>
    <t>1 Opći prihodi i primici</t>
  </si>
  <si>
    <t>11 Opći prihodi i primici</t>
  </si>
  <si>
    <t>3 Vlastiti prihodi</t>
  </si>
  <si>
    <t>31 Vlastiti prihodi</t>
  </si>
  <si>
    <t>INDEKS</t>
  </si>
  <si>
    <t>6 PRIHODI POSLOVANJA</t>
  </si>
  <si>
    <t>3 RASHODI  POSLOVANJA</t>
  </si>
  <si>
    <t>Prihodi od prodaje proizvoda i robe te pruženih usluga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</si>
  <si>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</si>
  <si>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</si>
  <si>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</si>
  <si>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</si>
  <si>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</si>
  <si>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</si>
  <si>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SAŽETAK  RAČUNA PRIHODA I RASHODA I RAČUNA FINANCIRANJA</t>
  </si>
  <si>
    <t xml:space="preserve"> RAČUN PRIHODA I RASHODA </t>
  </si>
  <si>
    <t>SAŽETAK RAČUNA PRIHODA I RASHODA</t>
  </si>
  <si>
    <t>3</t>
  </si>
  <si>
    <t>Prihodi od upravnih i administrativnih pristojbi, pristojbi po posebnim propisima i naknada (šifre 651+652+653)</t>
  </si>
  <si>
    <t>Ostali nespomenuti prihodi</t>
  </si>
  <si>
    <t>Prihodi od prodaje proizvoda i robe te pruženih usluga, prihodi od donacija te povrati po protestiranim jamstvima (šifre 661+663)</t>
  </si>
  <si>
    <t>Donacije od pravnih i fizičkih osoba izvan općeg proračuna i povrat donacija po protestiranim jamstvima (šifre 6631 do 6634)</t>
  </si>
  <si>
    <t>Tekuće donacije</t>
  </si>
  <si>
    <t>Prihodi iz nadležnog proračuna za financiranje redovne djelatnosti proračunskih korisnika (šifre 6711 do 6714)</t>
  </si>
  <si>
    <t>Prihodi iz  nadležnog proračuna za financiranje rashoda poslovanja</t>
  </si>
  <si>
    <t>31</t>
  </si>
  <si>
    <t>311</t>
  </si>
  <si>
    <t>3111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</si>
  <si>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</si>
  <si>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</si>
  <si>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</si>
  <si>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</si>
  <si>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</si>
  <si>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</si>
  <si>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313</t>
  </si>
  <si>
    <t>Doprinosi za obvezno zdravstveno osiguranje</t>
  </si>
  <si>
    <t>3132</t>
  </si>
  <si>
    <t>32</t>
  </si>
  <si>
    <t>321</t>
  </si>
  <si>
    <t>3211</t>
  </si>
  <si>
    <t>Naknade za prijevoz, za rad na terenu i odvojeni život</t>
  </si>
  <si>
    <t>3212</t>
  </si>
  <si>
    <t>Stručno usavršavanje zaposlenika</t>
  </si>
  <si>
    <t>3213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</si>
  <si>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</si>
  <si>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</si>
  <si>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</si>
  <si>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</si>
  <si>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</si>
  <si>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</si>
  <si>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</si>
  <si>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Sitni inventar i auto gume</t>
  </si>
  <si>
    <t>3225</t>
  </si>
  <si>
    <t>Službena, radna i zaštitna odjeća i obuća</t>
  </si>
  <si>
    <t>3227</t>
  </si>
  <si>
    <t>323</t>
  </si>
  <si>
    <t>Usluge telefona, pošte i prijevoza</t>
  </si>
  <si>
    <t>3231</t>
  </si>
  <si>
    <t>Usluge tekućeg i investicijskog održavanja</t>
  </si>
  <si>
    <t>3232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</si>
  <si>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</si>
  <si>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</si>
  <si>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</si>
  <si>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</si>
  <si>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</si>
  <si>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</si>
  <si>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</si>
  <si>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</si>
  <si>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Ostale usluge</t>
  </si>
  <si>
    <t>3239</t>
  </si>
  <si>
    <t>329</t>
  </si>
  <si>
    <t>Naknade za rad predstavničkih i izvršnih tijela, povjerenstava i slično</t>
  </si>
  <si>
    <t>3291</t>
  </si>
  <si>
    <t>Premije osiguranja</t>
  </si>
  <si>
    <t>3292</t>
  </si>
  <si>
    <t xml:space="preserve">Ostali nespomenuti rashodi poslovanja </t>
  </si>
  <si>
    <t>343</t>
  </si>
  <si>
    <t>Bankarske usluge i usluge platnog prometa</t>
  </si>
  <si>
    <t>3431</t>
  </si>
  <si>
    <t>372</t>
  </si>
  <si>
    <t xml:space="preserve">Naknade građanima i kućanstvima u novcu </t>
  </si>
  <si>
    <t>3721</t>
  </si>
  <si>
    <t>Naknade građanima i kućanstvima u naravi</t>
  </si>
  <si>
    <t>3722</t>
  </si>
  <si>
    <t xml:space="preserve">PRIHODI POSLOVANJA </t>
  </si>
  <si>
    <t xml:space="preserve">Prihodi po posebnim propisima </t>
  </si>
  <si>
    <t xml:space="preserve">Prihodi iz nadležnog proračuna i od HZZO-a na temelju ugovornih obveza </t>
  </si>
  <si>
    <t xml:space="preserve">RASHODI POSLOVANJA </t>
  </si>
  <si>
    <t xml:space="preserve">Rashodi za zaposlene </t>
  </si>
  <si>
    <t xml:space="preserve">Plaće (bruto) </t>
  </si>
  <si>
    <t xml:space="preserve">Doprinosi na plaće </t>
  </si>
  <si>
    <t xml:space="preserve">Materijalni rashodi </t>
  </si>
  <si>
    <t xml:space="preserve">Rashodi za materijal i energiju </t>
  </si>
  <si>
    <t xml:space="preserve">Rashodi za usluge </t>
  </si>
  <si>
    <t xml:space="preserve">Financijski rashodi </t>
  </si>
  <si>
    <t xml:space="preserve">Ostali financijski rashodi </t>
  </si>
  <si>
    <t xml:space="preserve">Naknade građanima i kućanstvima na temelju osiguranja i druge naknade </t>
  </si>
  <si>
    <t xml:space="preserve">Ostale naknade građanima i kućanstvima iz proračuna </t>
  </si>
  <si>
    <t>3121</t>
  </si>
  <si>
    <t>4 Prihodi za posebne namjene</t>
  </si>
  <si>
    <t>43 Ostali prihodi za posebne namjene</t>
  </si>
  <si>
    <t>5 Pomoći</t>
  </si>
  <si>
    <t>6 Donacije</t>
  </si>
  <si>
    <t>61 Donacije</t>
  </si>
  <si>
    <t>52 Ostale pomoći</t>
  </si>
  <si>
    <t>10 Socijalna zaštita</t>
  </si>
  <si>
    <t>104 Obitelj i djeca</t>
  </si>
  <si>
    <t>Vlastiti prihodi</t>
  </si>
  <si>
    <t>Ostali prihodi za posebne namjene</t>
  </si>
  <si>
    <t>Ostale pomoći</t>
  </si>
  <si>
    <t>Donacije</t>
  </si>
  <si>
    <t>Skrb za tjelesno ili mentalno oštećenje</t>
  </si>
  <si>
    <t>P1276</t>
  </si>
  <si>
    <t>A734194</t>
  </si>
  <si>
    <t>A790010</t>
  </si>
  <si>
    <t>po programima</t>
  </si>
  <si>
    <t>po izvorima</t>
  </si>
  <si>
    <t>Opći prihodi</t>
  </si>
  <si>
    <t>Pomoći i donacije</t>
  </si>
  <si>
    <t>Ostali nespomenuti rashodi poslovanja</t>
  </si>
  <si>
    <t>Osnovna aktivnost</t>
  </si>
  <si>
    <t>3224</t>
  </si>
  <si>
    <t>3299</t>
  </si>
  <si>
    <t>Materijal i dijelovi za tekuće i investicijsko održavanje</t>
  </si>
  <si>
    <t>Članarine</t>
  </si>
  <si>
    <t>Plaće</t>
  </si>
  <si>
    <t>Doprinosi na plaće</t>
  </si>
  <si>
    <t>Doprinosi za zdravstveno osiguranje</t>
  </si>
  <si>
    <t>Rashodi za materijal i energiju</t>
  </si>
  <si>
    <t>Službena,radna i zaštitna odjećai obuća</t>
  </si>
  <si>
    <t>Rashodi za usluge</t>
  </si>
  <si>
    <t>Ostali financijski rashodi</t>
  </si>
  <si>
    <t>Ostale naknade građanima i kućanstvima iz proračuna</t>
  </si>
  <si>
    <t>Naknade građanima i kućanstvima u novcu</t>
  </si>
  <si>
    <t>3295</t>
  </si>
  <si>
    <t>FINANCIJSKI PLAN PRORAČUNSKOG KORISNIKA DRŽAVNOG PRORAČUNA
ZA 2026.-2028. GODINU</t>
  </si>
  <si>
    <t>PLAN 2025.</t>
  </si>
  <si>
    <t>PLAN 2026.</t>
  </si>
  <si>
    <t>PLAN 2027.</t>
  </si>
  <si>
    <t>PLAN 2028.</t>
  </si>
  <si>
    <t>6=3/2*100</t>
  </si>
  <si>
    <t>7=4/3*100</t>
  </si>
  <si>
    <t>8=5/4*100</t>
  </si>
  <si>
    <t xml:space="preserve">PLAN PRIHODA I RASHODA PREMA EKONOMSKOJ KLASIFIKACIJI </t>
  </si>
  <si>
    <t>PLAN PRIHODA I RASHODA PREMA IZVORIMA FINANCIRANJA</t>
  </si>
  <si>
    <t>PLAN RASHODA PREMA FUNKCIJSKOJ KLASIFIKACIJI</t>
  </si>
  <si>
    <t>DONOS</t>
  </si>
  <si>
    <t>ODNOS</t>
  </si>
  <si>
    <t>PLAN TROŠKOVA PO PROGRAMSKOJ KLASIFIKACIJI</t>
  </si>
  <si>
    <t xml:space="preserve">Pomoći iz inozemstva i od subjekata unutar općeg proračuna </t>
  </si>
  <si>
    <t>Tekuće pomoći od međunarodnih organizacija</t>
  </si>
  <si>
    <t>639</t>
  </si>
  <si>
    <t>Prijenosi između proračunskih korisnika istog proračuna</t>
  </si>
  <si>
    <t>Tekući prijenosi između proračunskih korisnika istog proračuna</t>
  </si>
  <si>
    <t>Prihodi od pruženih usluga</t>
  </si>
  <si>
    <t>Usluge promidžbe i informiranja</t>
  </si>
  <si>
    <t>Ostale računalne usluge</t>
  </si>
  <si>
    <t>Zatezne kamate iz poslovnih odnosa i drugo</t>
  </si>
  <si>
    <t xml:space="preserve">Rashodi za nabavu nefinancijske imovine </t>
  </si>
  <si>
    <t>Rashodi za nabavu proizvedene dugotrajne imovine</t>
  </si>
  <si>
    <t>Postrojenja i oprema</t>
  </si>
  <si>
    <t>Uredska oprema i namještaj</t>
  </si>
  <si>
    <t>Uređaji, strojevi i oprema za ostale namjene</t>
  </si>
  <si>
    <t>Centar za odgoj i obrazovanje Slave Raškaj Zagreb</t>
  </si>
  <si>
    <t>3233</t>
  </si>
  <si>
    <t>422</t>
  </si>
  <si>
    <t>4221</t>
  </si>
  <si>
    <t>4227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</si>
</sst>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</font>
    <font>
      <b/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3" fillId="0" borderId="0"/>
    <xf numFmtId="9" fontId="17" fillId="0" borderId="0" applyFont="0" applyFill="0" applyBorder="0" applyAlignment="0" applyProtection="0"/>
    <xf numFmtId="0" fontId="24" fillId="4" borderId="6" applyNumberFormat="0" applyProtection="0">
      <alignment horizontal="left" vertical="center" indent="1" justifyLastLine="1"/>
    </xf>
    <xf numFmtId="4" fontId="24" fillId="0" borderId="6" applyNumberFormat="0" applyProtection="0">
      <alignment horizontal="right" vertical="center"/>
    </xf>
  </cellStyleXfs>
  <cellXfs count="10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0" borderId="0" xfId="0" applyFont="1"/>
    <xf numFmtId="3" fontId="3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3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0" fillId="0" borderId="0" xfId="0" applyNumberFormat="1"/>
    <xf numFmtId="4" fontId="9" fillId="3" borderId="3" xfId="0" applyNumberFormat="1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vertical="center" wrapText="1"/>
    </xf>
    <xf numFmtId="2" fontId="0" fillId="0" borderId="0" xfId="0" applyNumberFormat="1"/>
    <xf numFmtId="4" fontId="6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vertical="center" wrapText="1"/>
    </xf>
    <xf numFmtId="4" fontId="18" fillId="0" borderId="3" xfId="0" applyNumberFormat="1" applyFont="1" applyBorder="1"/>
    <xf numFmtId="4" fontId="19" fillId="0" borderId="3" xfId="0" applyNumberFormat="1" applyFont="1" applyBorder="1"/>
    <xf numFmtId="0" fontId="1" fillId="0" borderId="0" xfId="0" applyFont="1"/>
    <xf numFmtId="3" fontId="6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3" xfId="0" quotePrefix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2" fontId="19" fillId="0" borderId="3" xfId="2" applyNumberFormat="1" applyFont="1" applyBorder="1"/>
    <xf numFmtId="2" fontId="18" fillId="0" borderId="3" xfId="2" applyNumberFormat="1" applyFont="1" applyBorder="1"/>
    <xf numFmtId="1" fontId="18" fillId="0" borderId="3" xfId="2" applyNumberFormat="1" applyFont="1" applyBorder="1"/>
    <xf numFmtId="1" fontId="19" fillId="0" borderId="3" xfId="2" applyNumberFormat="1" applyFont="1" applyBorder="1"/>
    <xf numFmtId="0" fontId="20" fillId="5" borderId="1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1" fontId="18" fillId="5" borderId="3" xfId="2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1" fontId="19" fillId="5" borderId="3" xfId="2" applyNumberFormat="1" applyFont="1" applyFill="1" applyBorder="1"/>
    <xf numFmtId="4" fontId="22" fillId="5" borderId="3" xfId="0" applyNumberFormat="1" applyFont="1" applyFill="1" applyBorder="1" applyAlignment="1">
      <alignment horizontal="right"/>
    </xf>
    <xf numFmtId="1" fontId="25" fillId="5" borderId="3" xfId="2" applyNumberFormat="1" applyFont="1" applyFill="1" applyBorder="1"/>
    <xf numFmtId="0" fontId="23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2" fontId="19" fillId="0" borderId="3" xfId="0" applyNumberFormat="1" applyFont="1" applyBorder="1"/>
    <xf numFmtId="4" fontId="3" fillId="5" borderId="4" xfId="0" applyNumberFormat="1" applyFont="1" applyFill="1" applyBorder="1" applyAlignment="1">
      <alignment horizontal="right"/>
    </xf>
    <xf numFmtId="0" fontId="0" fillId="0" borderId="0" xfId="0" applyAlignment="1">
      <alignment horizontal="left" indent="1"/>
    </xf>
    <xf numFmtId="4" fontId="3" fillId="0" borderId="3" xfId="0" applyNumberFormat="1" applyFont="1" applyBorder="1"/>
    <xf numFmtId="0" fontId="7" fillId="0" borderId="3" xfId="0" applyFont="1" applyBorder="1" applyAlignment="1">
      <alignment horizontal="left" vertical="center" wrapText="1"/>
    </xf>
    <xf numFmtId="4" fontId="21" fillId="5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/>
    <xf numFmtId="4" fontId="21" fillId="5" borderId="4" xfId="0" applyNumberFormat="1" applyFont="1" applyFill="1" applyBorder="1" applyAlignment="1">
      <alignment vertical="center" wrapText="1"/>
    </xf>
    <xf numFmtId="4" fontId="3" fillId="5" borderId="4" xfId="0" applyNumberFormat="1" applyFont="1" applyFill="1" applyBorder="1"/>
    <xf numFmtId="4" fontId="21" fillId="5" borderId="3" xfId="0" applyNumberFormat="1" applyFont="1" applyFill="1" applyBorder="1" applyAlignment="1">
      <alignment vertical="center" wrapText="1"/>
    </xf>
    <xf numFmtId="4" fontId="1" fillId="0" borderId="0" xfId="0" applyNumberFormat="1" applyFont="1"/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5">
    <cellStyle name="Normal" xfId="0" builtinId="0"/>
    <cellStyle name="Obično_List4" xfId="1" xr:uid="{00000000-0005-0000-0000-000001000000}"/>
    <cellStyle name="Percent" xfId="2" builtinId="5"/>
    <cellStyle name="SAPBEXHLevel3" xfId="3" xr:uid="{00000000-0005-0000-0000-000003000000}"/>
    <cellStyle name="SAPBEXstdData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7"/>
  <sheetViews>
    <sheetView showGridLines="0" zoomScaleNormal="100" workbookViewId="0">
      <selection activeCell="H10" sqref="H10"/>
    </sheetView>
  </sheetViews>
  <sheetFormatPr defaultRowHeight="14.4" x14ac:dyDescent="0.3"/>
  <cols>
    <col min="6" max="6" width="14.5546875" customWidth="1"/>
    <col min="7" max="10" width="11.6640625" bestFit="1" customWidth="1"/>
    <col min="11" max="11" width="9.44140625" customWidth="1"/>
    <col min="12" max="13" width="7.88671875" bestFit="1" customWidth="1"/>
    <col min="14" max="14" width="25.33203125" customWidth="1"/>
  </cols>
  <sheetData>
    <row r="1" spans="2:14" ht="42" customHeight="1" x14ac:dyDescent="0.3">
      <c r="B1" s="84" t="s">
        <v>141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15"/>
    </row>
    <row r="2" spans="2:14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.75" customHeight="1" x14ac:dyDescent="0.3">
      <c r="B3" s="84" t="s">
        <v>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14"/>
    </row>
    <row r="4" spans="2:14" ht="17.399999999999999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2:14" ht="18" customHeight="1" x14ac:dyDescent="0.3">
      <c r="B5" s="84" t="s">
        <v>20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13"/>
    </row>
    <row r="6" spans="2:14" ht="18" customHeigh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13"/>
    </row>
    <row r="7" spans="2:14" ht="18" customHeight="1" x14ac:dyDescent="0.3">
      <c r="B7" s="83" t="s">
        <v>22</v>
      </c>
      <c r="C7" s="83"/>
      <c r="D7" s="83"/>
      <c r="E7" s="83"/>
      <c r="F7" s="83"/>
      <c r="G7" s="4"/>
      <c r="H7" s="65"/>
      <c r="I7" s="65"/>
      <c r="J7" s="65"/>
      <c r="K7" s="66"/>
      <c r="L7" s="66"/>
      <c r="M7" s="66"/>
    </row>
    <row r="8" spans="2:14" x14ac:dyDescent="0.3">
      <c r="B8" s="92" t="s">
        <v>3</v>
      </c>
      <c r="C8" s="92"/>
      <c r="D8" s="92"/>
      <c r="E8" s="92"/>
      <c r="F8" s="92"/>
      <c r="G8" s="16" t="s">
        <v>142</v>
      </c>
      <c r="H8" s="16" t="s">
        <v>143</v>
      </c>
      <c r="I8" s="16" t="s">
        <v>144</v>
      </c>
      <c r="J8" s="16" t="s">
        <v>145</v>
      </c>
      <c r="K8" s="16" t="s">
        <v>10</v>
      </c>
      <c r="L8" s="16" t="s">
        <v>10</v>
      </c>
      <c r="M8" s="16" t="s">
        <v>10</v>
      </c>
    </row>
    <row r="9" spans="2:14" ht="10.95" customHeight="1" x14ac:dyDescent="0.3">
      <c r="B9" s="93">
        <v>1</v>
      </c>
      <c r="C9" s="93"/>
      <c r="D9" s="93"/>
      <c r="E9" s="93"/>
      <c r="F9" s="94"/>
      <c r="G9" s="20">
        <v>2</v>
      </c>
      <c r="H9" s="19">
        <v>3</v>
      </c>
      <c r="I9" s="19">
        <v>4</v>
      </c>
      <c r="J9" s="19">
        <v>5</v>
      </c>
      <c r="K9" s="19" t="s">
        <v>146</v>
      </c>
      <c r="L9" s="19" t="s">
        <v>147</v>
      </c>
      <c r="M9" s="19" t="s">
        <v>148</v>
      </c>
    </row>
    <row r="10" spans="2:14" x14ac:dyDescent="0.3">
      <c r="B10" s="87" t="s">
        <v>11</v>
      </c>
      <c r="C10" s="80"/>
      <c r="D10" s="80"/>
      <c r="E10" s="80"/>
      <c r="F10" s="88"/>
      <c r="G10" s="30">
        <f>+' Račun prihoda i rashoda'!G10</f>
        <v>3954682</v>
      </c>
      <c r="H10" s="30">
        <f>+' Račun prihoda i rashoda'!H10</f>
        <v>4264000</v>
      </c>
      <c r="I10" s="30">
        <f>+' Račun prihoda i rashoda'!I10</f>
        <v>4263000</v>
      </c>
      <c r="J10" s="30">
        <f>+' Račun prihoda i rashoda'!J10</f>
        <v>4303000</v>
      </c>
      <c r="K10" s="70">
        <f>+H10/G10*100</f>
        <v>107.82156441402874</v>
      </c>
      <c r="L10" s="70">
        <f>+I10/H10*100</f>
        <v>99.976547842401501</v>
      </c>
      <c r="M10" s="70">
        <f>+J10/I10*100</f>
        <v>100.93830635702557</v>
      </c>
    </row>
    <row r="11" spans="2:14" x14ac:dyDescent="0.3">
      <c r="B11" s="89" t="s">
        <v>152</v>
      </c>
      <c r="C11" s="90"/>
      <c r="D11" s="90"/>
      <c r="E11" s="90"/>
      <c r="F11" s="91"/>
      <c r="G11" s="30">
        <v>152000</v>
      </c>
      <c r="H11" s="30">
        <v>45000</v>
      </c>
      <c r="I11" s="30">
        <v>28000</v>
      </c>
      <c r="J11" s="30">
        <v>11000</v>
      </c>
      <c r="K11" s="70">
        <f t="shared" ref="K11:K15" si="0">+H11/G11*100</f>
        <v>29.605263157894733</v>
      </c>
      <c r="L11" s="70">
        <f t="shared" ref="L11:L15" si="1">+I11/H11*100</f>
        <v>62.222222222222221</v>
      </c>
      <c r="M11" s="70">
        <f t="shared" ref="M11:M15" si="2">+J11/I11*100</f>
        <v>39.285714285714285</v>
      </c>
    </row>
    <row r="12" spans="2:14" x14ac:dyDescent="0.3">
      <c r="B12" s="85" t="s">
        <v>0</v>
      </c>
      <c r="C12" s="82"/>
      <c r="D12" s="82"/>
      <c r="E12" s="82"/>
      <c r="F12" s="86"/>
      <c r="G12" s="33">
        <f>+G10+G11</f>
        <v>4106682</v>
      </c>
      <c r="H12" s="33">
        <f t="shared" ref="H12:J12" si="3">+H10+H11</f>
        <v>4309000</v>
      </c>
      <c r="I12" s="33">
        <f t="shared" si="3"/>
        <v>4291000</v>
      </c>
      <c r="J12" s="33">
        <f t="shared" si="3"/>
        <v>4314000</v>
      </c>
      <c r="K12" s="33">
        <f t="shared" si="0"/>
        <v>104.92655628071519</v>
      </c>
      <c r="L12" s="33">
        <f t="shared" si="1"/>
        <v>99.582269668136462</v>
      </c>
      <c r="M12" s="33">
        <f t="shared" si="2"/>
        <v>100.53600559310185</v>
      </c>
    </row>
    <row r="13" spans="2:14" x14ac:dyDescent="0.3">
      <c r="B13" s="79" t="s">
        <v>12</v>
      </c>
      <c r="C13" s="80"/>
      <c r="D13" s="80"/>
      <c r="E13" s="80"/>
      <c r="F13" s="80"/>
      <c r="G13" s="30">
        <f>+' Račun prihoda i rashoda'!G31</f>
        <v>4061682</v>
      </c>
      <c r="H13" s="30">
        <f>+' Račun prihoda i rashoda'!H31</f>
        <v>4281000</v>
      </c>
      <c r="I13" s="30">
        <f>+' Račun prihoda i rashoda'!I31</f>
        <v>4280000</v>
      </c>
      <c r="J13" s="30">
        <f>+' Račun prihoda i rashoda'!J31</f>
        <v>4300000</v>
      </c>
      <c r="K13" s="30">
        <f t="shared" si="0"/>
        <v>105.39968417025263</v>
      </c>
      <c r="L13" s="30">
        <f t="shared" si="1"/>
        <v>99.976640971735577</v>
      </c>
      <c r="M13" s="30">
        <f t="shared" si="2"/>
        <v>100.46728971962618</v>
      </c>
    </row>
    <row r="14" spans="2:14" x14ac:dyDescent="0.3">
      <c r="B14" s="79" t="s">
        <v>153</v>
      </c>
      <c r="C14" s="80"/>
      <c r="D14" s="80"/>
      <c r="E14" s="80"/>
      <c r="F14" s="80"/>
      <c r="G14" s="30">
        <v>45000</v>
      </c>
      <c r="H14" s="30">
        <v>28000</v>
      </c>
      <c r="I14" s="30">
        <v>11000</v>
      </c>
      <c r="J14" s="30">
        <v>14000</v>
      </c>
      <c r="K14" s="30">
        <f t="shared" si="0"/>
        <v>62.222222222222221</v>
      </c>
      <c r="L14" s="30">
        <f t="shared" si="1"/>
        <v>39.285714285714285</v>
      </c>
      <c r="M14" s="30">
        <f t="shared" si="2"/>
        <v>127.27272727272727</v>
      </c>
    </row>
    <row r="15" spans="2:14" x14ac:dyDescent="0.3">
      <c r="B15" s="9" t="s">
        <v>1</v>
      </c>
      <c r="C15" s="28"/>
      <c r="D15" s="28"/>
      <c r="E15" s="28"/>
      <c r="F15" s="28"/>
      <c r="G15" s="33">
        <f>+G13+G14</f>
        <v>4106682</v>
      </c>
      <c r="H15" s="33">
        <f t="shared" ref="H15:J15" si="4">+H13+H14</f>
        <v>4309000</v>
      </c>
      <c r="I15" s="33">
        <f t="shared" si="4"/>
        <v>4291000</v>
      </c>
      <c r="J15" s="33">
        <f t="shared" si="4"/>
        <v>4314000</v>
      </c>
      <c r="K15" s="33">
        <f t="shared" si="0"/>
        <v>104.92655628071519</v>
      </c>
      <c r="L15" s="33">
        <f t="shared" si="1"/>
        <v>99.582269668136462</v>
      </c>
      <c r="M15" s="33">
        <f t="shared" si="2"/>
        <v>100.53600559310185</v>
      </c>
    </row>
    <row r="16" spans="2:14" x14ac:dyDescent="0.3">
      <c r="B16" s="81" t="s">
        <v>2</v>
      </c>
      <c r="C16" s="82"/>
      <c r="D16" s="82"/>
      <c r="E16" s="82"/>
      <c r="F16" s="82"/>
      <c r="G16" s="34">
        <f>+G12-G15</f>
        <v>0</v>
      </c>
      <c r="H16" s="34">
        <f t="shared" ref="H16:J16" si="5">+H12-H15</f>
        <v>0</v>
      </c>
      <c r="I16" s="34">
        <f t="shared" si="5"/>
        <v>0</v>
      </c>
      <c r="J16" s="34">
        <f t="shared" si="5"/>
        <v>0</v>
      </c>
      <c r="K16" s="34"/>
      <c r="L16" s="34"/>
      <c r="M16" s="34"/>
    </row>
    <row r="17" spans="2:14" ht="17.399999999999999" x14ac:dyDescent="0.3">
      <c r="B17" s="2"/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</sheetData>
  <mergeCells count="12">
    <mergeCell ref="B3:M3"/>
    <mergeCell ref="B1:M1"/>
    <mergeCell ref="B12:F12"/>
    <mergeCell ref="B10:F10"/>
    <mergeCell ref="B11:F11"/>
    <mergeCell ref="B8:F8"/>
    <mergeCell ref="B9:F9"/>
    <mergeCell ref="B14:F14"/>
    <mergeCell ref="B16:F16"/>
    <mergeCell ref="B13:F13"/>
    <mergeCell ref="B7:F7"/>
    <mergeCell ref="B5:M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81"/>
  <sheetViews>
    <sheetView topLeftCell="A6" zoomScale="90" zoomScaleNormal="90" workbookViewId="0">
      <selection activeCell="G27" sqref="G27"/>
    </sheetView>
  </sheetViews>
  <sheetFormatPr defaultRowHeight="14.4" x14ac:dyDescent="0.3"/>
  <cols>
    <col min="2" max="2" width="2.33203125" bestFit="1" customWidth="1"/>
    <col min="3" max="3" width="3.44140625" bestFit="1" customWidth="1"/>
    <col min="4" max="4" width="4.5546875" bestFit="1" customWidth="1"/>
    <col min="5" max="5" width="12.109375" bestFit="1" customWidth="1"/>
    <col min="6" max="6" width="44.6640625" customWidth="1"/>
    <col min="7" max="10" width="12.21875" bestFit="1" customWidth="1"/>
    <col min="11" max="13" width="8.5546875" bestFit="1" customWidth="1"/>
    <col min="14" max="14" width="11" bestFit="1" customWidth="1"/>
    <col min="16" max="16" width="13.5546875" bestFit="1" customWidth="1"/>
    <col min="17" max="17" width="9.88671875" bestFit="1" customWidth="1"/>
    <col min="18" max="18" width="11" bestFit="1" customWidth="1"/>
    <col min="19" max="19" width="9.33203125" bestFit="1" customWidth="1"/>
  </cols>
  <sheetData>
    <row r="1" spans="2:19" ht="17.399999999999999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9" ht="15.75" customHeight="1" x14ac:dyDescent="0.3">
      <c r="B2" s="84" t="s">
        <v>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2:19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</row>
    <row r="4" spans="2:19" ht="15.75" customHeight="1" x14ac:dyDescent="0.3">
      <c r="B4" s="84" t="s">
        <v>21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2:19" ht="17.399999999999999" x14ac:dyDescent="0.3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</row>
    <row r="6" spans="2:19" ht="15.75" customHeight="1" x14ac:dyDescent="0.3">
      <c r="B6" s="84" t="s">
        <v>149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9" ht="17.399999999999999" x14ac:dyDescent="0.3">
      <c r="B7" s="2"/>
      <c r="C7" s="2"/>
      <c r="D7" s="2"/>
      <c r="E7" s="2"/>
      <c r="F7" s="2"/>
      <c r="G7" s="2"/>
      <c r="H7" s="2"/>
      <c r="I7" s="2"/>
      <c r="J7" s="3"/>
      <c r="K7" s="3"/>
      <c r="L7" s="3"/>
      <c r="M7" s="3"/>
    </row>
    <row r="8" spans="2:19" ht="45" customHeight="1" x14ac:dyDescent="0.3">
      <c r="B8" s="98" t="s">
        <v>3</v>
      </c>
      <c r="C8" s="99"/>
      <c r="D8" s="99"/>
      <c r="E8" s="99"/>
      <c r="F8" s="100"/>
      <c r="G8" s="21" t="s">
        <v>142</v>
      </c>
      <c r="H8" s="21" t="s">
        <v>143</v>
      </c>
      <c r="I8" s="21" t="s">
        <v>144</v>
      </c>
      <c r="J8" s="21" t="s">
        <v>145</v>
      </c>
      <c r="K8" s="21" t="s">
        <v>10</v>
      </c>
      <c r="L8" s="21" t="s">
        <v>10</v>
      </c>
      <c r="M8" s="21" t="s">
        <v>10</v>
      </c>
    </row>
    <row r="9" spans="2:19" x14ac:dyDescent="0.3">
      <c r="B9" s="95">
        <v>1</v>
      </c>
      <c r="C9" s="96"/>
      <c r="D9" s="96"/>
      <c r="E9" s="96"/>
      <c r="F9" s="97"/>
      <c r="G9" s="22">
        <v>2</v>
      </c>
      <c r="H9" s="22">
        <v>3</v>
      </c>
      <c r="I9" s="22">
        <v>4</v>
      </c>
      <c r="J9" s="22">
        <v>5</v>
      </c>
      <c r="K9" s="22" t="s">
        <v>146</v>
      </c>
      <c r="L9" s="22" t="s">
        <v>147</v>
      </c>
      <c r="M9" s="22" t="s">
        <v>148</v>
      </c>
    </row>
    <row r="10" spans="2:19" x14ac:dyDescent="0.3">
      <c r="B10" s="7"/>
      <c r="C10" s="7"/>
      <c r="D10" s="7"/>
      <c r="E10" s="7"/>
      <c r="F10" s="7" t="s">
        <v>19</v>
      </c>
      <c r="G10" s="36">
        <f>+G11</f>
        <v>3954682</v>
      </c>
      <c r="H10" s="36">
        <f t="shared" ref="H10:J10" si="0">+H11</f>
        <v>4264000</v>
      </c>
      <c r="I10" s="36">
        <f t="shared" si="0"/>
        <v>4263000</v>
      </c>
      <c r="J10" s="36">
        <f t="shared" si="0"/>
        <v>4303000</v>
      </c>
      <c r="K10" s="67">
        <f t="shared" ref="K10:M19" si="1">+H10/G10*100</f>
        <v>107.82156441402874</v>
      </c>
      <c r="L10" s="67">
        <f t="shared" si="1"/>
        <v>99.976547842401501</v>
      </c>
      <c r="M10" s="67">
        <f t="shared" si="1"/>
        <v>100.93830635702557</v>
      </c>
    </row>
    <row r="11" spans="2:19" x14ac:dyDescent="0.3">
      <c r="B11" s="7">
        <v>6</v>
      </c>
      <c r="C11" s="7"/>
      <c r="D11" s="7"/>
      <c r="E11" s="7"/>
      <c r="F11" s="7" t="s">
        <v>90</v>
      </c>
      <c r="G11" s="36">
        <f>+G17+G25</f>
        <v>3954682</v>
      </c>
      <c r="H11" s="36">
        <v>4264000</v>
      </c>
      <c r="I11" s="36">
        <v>4263000</v>
      </c>
      <c r="J11" s="36">
        <v>4303000</v>
      </c>
      <c r="K11" s="36">
        <f t="shared" si="1"/>
        <v>107.82156441402874</v>
      </c>
      <c r="L11" s="36">
        <f t="shared" si="1"/>
        <v>99.976547842401501</v>
      </c>
      <c r="M11" s="36">
        <f t="shared" si="1"/>
        <v>100.93830635702557</v>
      </c>
      <c r="Q11" s="32"/>
      <c r="R11" s="32"/>
      <c r="S11" s="32"/>
    </row>
    <row r="12" spans="2:19" ht="26.4" x14ac:dyDescent="0.3">
      <c r="B12" s="7"/>
      <c r="C12" s="7">
        <v>63</v>
      </c>
      <c r="D12" s="7"/>
      <c r="E12" s="7"/>
      <c r="F12" s="7" t="s">
        <v>155</v>
      </c>
      <c r="G12" s="36"/>
      <c r="H12" s="36">
        <v>100000</v>
      </c>
      <c r="I12" s="36">
        <v>100000</v>
      </c>
      <c r="J12" s="36">
        <v>120000</v>
      </c>
      <c r="K12" s="36"/>
      <c r="L12" s="36">
        <f t="shared" ref="L12:L16" si="2">+I12/H12*100</f>
        <v>100</v>
      </c>
      <c r="M12" s="36">
        <f t="shared" ref="M12:M16" si="3">+J12/I12*100</f>
        <v>120</v>
      </c>
      <c r="Q12" s="32"/>
      <c r="R12" s="32"/>
      <c r="S12" s="32"/>
    </row>
    <row r="13" spans="2:19" x14ac:dyDescent="0.3">
      <c r="B13" s="7"/>
      <c r="C13" s="7"/>
      <c r="D13" s="7">
        <v>632</v>
      </c>
      <c r="E13" s="7"/>
      <c r="F13" s="7" t="s">
        <v>156</v>
      </c>
      <c r="G13" s="36"/>
      <c r="H13" s="36"/>
      <c r="I13" s="36"/>
      <c r="J13" s="36">
        <v>20000</v>
      </c>
      <c r="K13" s="36"/>
      <c r="L13" s="36"/>
      <c r="M13" s="36"/>
      <c r="Q13" s="32"/>
      <c r="R13" s="32"/>
      <c r="S13" s="32"/>
    </row>
    <row r="14" spans="2:19" x14ac:dyDescent="0.3">
      <c r="B14" s="7"/>
      <c r="C14" s="8"/>
      <c r="D14" s="8"/>
      <c r="E14" s="8">
        <v>6321</v>
      </c>
      <c r="F14" s="8" t="s">
        <v>156</v>
      </c>
      <c r="G14" s="37"/>
      <c r="H14" s="37"/>
      <c r="I14" s="37"/>
      <c r="J14" s="40">
        <v>20000</v>
      </c>
      <c r="K14" s="40"/>
      <c r="L14" s="40"/>
      <c r="M14" s="40"/>
      <c r="Q14" s="32"/>
      <c r="R14" s="32"/>
      <c r="S14" s="32"/>
    </row>
    <row r="15" spans="2:19" ht="26.4" x14ac:dyDescent="0.3">
      <c r="B15" s="7"/>
      <c r="C15" s="7"/>
      <c r="D15" s="7" t="s">
        <v>157</v>
      </c>
      <c r="E15" s="7"/>
      <c r="F15" s="7" t="s">
        <v>158</v>
      </c>
      <c r="G15" s="36"/>
      <c r="H15" s="36">
        <v>100000</v>
      </c>
      <c r="I15" s="36">
        <v>100000</v>
      </c>
      <c r="J15" s="36">
        <v>100000</v>
      </c>
      <c r="K15" s="36"/>
      <c r="L15" s="36">
        <f t="shared" si="2"/>
        <v>100</v>
      </c>
      <c r="M15" s="36">
        <f t="shared" si="3"/>
        <v>100</v>
      </c>
      <c r="Q15" s="32"/>
      <c r="R15" s="32"/>
      <c r="S15" s="32"/>
    </row>
    <row r="16" spans="2:19" ht="26.4" x14ac:dyDescent="0.3">
      <c r="B16" s="7"/>
      <c r="C16" s="8"/>
      <c r="D16" s="8"/>
      <c r="E16" s="8">
        <v>6391</v>
      </c>
      <c r="F16" s="8" t="s">
        <v>159</v>
      </c>
      <c r="G16" s="37"/>
      <c r="H16" s="37">
        <v>100000</v>
      </c>
      <c r="I16" s="37">
        <v>100000</v>
      </c>
      <c r="J16" s="40">
        <v>100000</v>
      </c>
      <c r="K16" s="40"/>
      <c r="L16" s="40">
        <f t="shared" si="2"/>
        <v>100</v>
      </c>
      <c r="M16" s="40">
        <f t="shared" si="3"/>
        <v>100</v>
      </c>
      <c r="Q16" s="32"/>
      <c r="R16" s="32"/>
      <c r="S16" s="32"/>
    </row>
    <row r="17" spans="2:19" ht="39.6" x14ac:dyDescent="0.3">
      <c r="B17" s="7"/>
      <c r="C17" s="7">
        <v>65</v>
      </c>
      <c r="D17" s="7"/>
      <c r="E17" s="7"/>
      <c r="F17" s="7" t="s">
        <v>24</v>
      </c>
      <c r="G17" s="36">
        <v>7000</v>
      </c>
      <c r="H17" s="36">
        <v>9000</v>
      </c>
      <c r="I17" s="36">
        <v>9000</v>
      </c>
      <c r="J17" s="36">
        <v>9000</v>
      </c>
      <c r="K17" s="36">
        <f t="shared" si="1"/>
        <v>128.57142857142858</v>
      </c>
      <c r="L17" s="36">
        <f t="shared" si="1"/>
        <v>100</v>
      </c>
      <c r="M17" s="36">
        <f t="shared" si="1"/>
        <v>100</v>
      </c>
      <c r="Q17" s="32"/>
      <c r="R17" s="32"/>
      <c r="S17" s="32"/>
    </row>
    <row r="18" spans="2:19" x14ac:dyDescent="0.3">
      <c r="B18" s="7"/>
      <c r="C18" s="7"/>
      <c r="D18" s="7">
        <v>652</v>
      </c>
      <c r="E18" s="7"/>
      <c r="F18" s="7" t="s">
        <v>91</v>
      </c>
      <c r="G18" s="36">
        <v>7000</v>
      </c>
      <c r="H18" s="36">
        <v>9000</v>
      </c>
      <c r="I18" s="36">
        <v>9000</v>
      </c>
      <c r="J18" s="36">
        <v>9000</v>
      </c>
      <c r="K18" s="36">
        <f t="shared" si="1"/>
        <v>128.57142857142858</v>
      </c>
      <c r="L18" s="36">
        <f t="shared" si="1"/>
        <v>100</v>
      </c>
      <c r="M18" s="36">
        <f t="shared" si="1"/>
        <v>100</v>
      </c>
      <c r="Q18" s="32"/>
      <c r="R18" s="32"/>
      <c r="S18" s="32"/>
    </row>
    <row r="19" spans="2:19" x14ac:dyDescent="0.3">
      <c r="B19" s="7"/>
      <c r="C19" s="8"/>
      <c r="D19" s="8"/>
      <c r="E19" s="8">
        <v>6526</v>
      </c>
      <c r="F19" s="8" t="s">
        <v>25</v>
      </c>
      <c r="G19" s="37">
        <v>7000</v>
      </c>
      <c r="H19" s="37">
        <v>9000</v>
      </c>
      <c r="I19" s="37">
        <v>9000</v>
      </c>
      <c r="J19" s="40">
        <v>9000</v>
      </c>
      <c r="K19" s="40">
        <f t="shared" si="1"/>
        <v>128.57142857142858</v>
      </c>
      <c r="L19" s="40">
        <f t="shared" si="1"/>
        <v>100</v>
      </c>
      <c r="M19" s="40">
        <f t="shared" si="1"/>
        <v>100</v>
      </c>
      <c r="Q19" s="32"/>
      <c r="R19" s="32"/>
      <c r="S19" s="32"/>
    </row>
    <row r="20" spans="2:19" ht="39.6" x14ac:dyDescent="0.3">
      <c r="B20" s="7"/>
      <c r="C20" s="7">
        <v>66</v>
      </c>
      <c r="D20" s="7"/>
      <c r="E20" s="7"/>
      <c r="F20" s="7" t="s">
        <v>26</v>
      </c>
      <c r="G20" s="36"/>
      <c r="H20" s="36">
        <v>55000</v>
      </c>
      <c r="I20" s="36">
        <v>34000</v>
      </c>
      <c r="J20" s="36">
        <v>34000</v>
      </c>
      <c r="K20" s="36"/>
      <c r="L20" s="36">
        <f t="shared" ref="L20:L22" si="4">+I20/H20*100</f>
        <v>61.818181818181813</v>
      </c>
      <c r="M20" s="36"/>
      <c r="Q20" s="32"/>
      <c r="R20" s="32"/>
      <c r="S20" s="32"/>
    </row>
    <row r="21" spans="2:19" ht="26.4" x14ac:dyDescent="0.3">
      <c r="B21" s="7"/>
      <c r="C21" s="7"/>
      <c r="D21" s="7">
        <v>661</v>
      </c>
      <c r="E21" s="7"/>
      <c r="F21" s="7" t="s">
        <v>13</v>
      </c>
      <c r="G21" s="36"/>
      <c r="H21" s="36">
        <v>20000</v>
      </c>
      <c r="I21" s="36">
        <v>20000</v>
      </c>
      <c r="J21" s="36">
        <v>20000</v>
      </c>
      <c r="K21" s="36"/>
      <c r="L21" s="36">
        <f t="shared" si="4"/>
        <v>100</v>
      </c>
      <c r="M21" s="36"/>
      <c r="Q21" s="32"/>
      <c r="R21" s="32"/>
      <c r="S21" s="32"/>
    </row>
    <row r="22" spans="2:19" x14ac:dyDescent="0.3">
      <c r="B22" s="7"/>
      <c r="C22" s="8"/>
      <c r="D22" s="8"/>
      <c r="E22" s="8">
        <v>6615</v>
      </c>
      <c r="F22" s="8" t="s">
        <v>160</v>
      </c>
      <c r="G22" s="37"/>
      <c r="H22" s="37">
        <v>20000</v>
      </c>
      <c r="I22" s="37">
        <v>20000</v>
      </c>
      <c r="J22" s="40">
        <v>20000</v>
      </c>
      <c r="K22" s="40"/>
      <c r="L22" s="40">
        <f t="shared" si="4"/>
        <v>100</v>
      </c>
      <c r="M22" s="40"/>
      <c r="Q22" s="32"/>
      <c r="R22" s="32"/>
      <c r="S22" s="32"/>
    </row>
    <row r="23" spans="2:19" ht="39.6" x14ac:dyDescent="0.3">
      <c r="B23" s="7"/>
      <c r="C23" s="7"/>
      <c r="D23" s="7">
        <v>663</v>
      </c>
      <c r="E23" s="7"/>
      <c r="F23" s="7" t="s">
        <v>27</v>
      </c>
      <c r="G23" s="36"/>
      <c r="H23" s="36">
        <v>35000</v>
      </c>
      <c r="I23" s="36">
        <v>14000</v>
      </c>
      <c r="J23" s="36">
        <v>14000</v>
      </c>
      <c r="K23" s="36"/>
      <c r="L23" s="36">
        <f t="shared" ref="L23:L24" si="5">+I23/H23*100</f>
        <v>40</v>
      </c>
      <c r="M23" s="36">
        <f t="shared" ref="M23:M24" si="6">+J23/I23*100</f>
        <v>100</v>
      </c>
      <c r="Q23" s="32"/>
      <c r="R23" s="32"/>
      <c r="S23" s="32"/>
    </row>
    <row r="24" spans="2:19" x14ac:dyDescent="0.3">
      <c r="B24" s="7"/>
      <c r="C24" s="8"/>
      <c r="D24" s="8"/>
      <c r="E24" s="8">
        <v>6631</v>
      </c>
      <c r="F24" s="8" t="s">
        <v>28</v>
      </c>
      <c r="G24" s="37"/>
      <c r="H24" s="37">
        <v>35000</v>
      </c>
      <c r="I24" s="37">
        <v>14000</v>
      </c>
      <c r="J24" s="40">
        <v>14000</v>
      </c>
      <c r="K24" s="40"/>
      <c r="L24" s="40">
        <f t="shared" si="5"/>
        <v>40</v>
      </c>
      <c r="M24" s="40">
        <f t="shared" si="6"/>
        <v>100</v>
      </c>
      <c r="Q24" s="32"/>
      <c r="R24" s="32"/>
      <c r="S24" s="32"/>
    </row>
    <row r="25" spans="2:19" ht="26.4" x14ac:dyDescent="0.3">
      <c r="B25" s="7"/>
      <c r="C25" s="7">
        <v>67</v>
      </c>
      <c r="D25" s="7"/>
      <c r="E25" s="7"/>
      <c r="F25" s="7" t="s">
        <v>92</v>
      </c>
      <c r="G25" s="36">
        <v>3947682</v>
      </c>
      <c r="H25" s="36">
        <v>4100000</v>
      </c>
      <c r="I25" s="36">
        <v>4120000</v>
      </c>
      <c r="J25" s="36">
        <v>4140000</v>
      </c>
      <c r="K25" s="36">
        <f t="shared" ref="K25:M27" si="7">+H25/G25*100</f>
        <v>103.85841615408739</v>
      </c>
      <c r="L25" s="36">
        <f t="shared" si="7"/>
        <v>100.48780487804878</v>
      </c>
      <c r="M25" s="36">
        <f t="shared" si="7"/>
        <v>100.48543689320388</v>
      </c>
      <c r="Q25" s="32"/>
      <c r="R25" s="32"/>
      <c r="S25" s="32"/>
    </row>
    <row r="26" spans="2:19" ht="39.6" x14ac:dyDescent="0.3">
      <c r="B26" s="7"/>
      <c r="C26" s="7"/>
      <c r="D26" s="7">
        <v>671</v>
      </c>
      <c r="E26" s="7"/>
      <c r="F26" s="7" t="s">
        <v>29</v>
      </c>
      <c r="G26" s="36">
        <v>3947682</v>
      </c>
      <c r="H26" s="36">
        <v>4100000</v>
      </c>
      <c r="I26" s="36">
        <v>4120000</v>
      </c>
      <c r="J26" s="36">
        <v>4140000</v>
      </c>
      <c r="K26" s="36">
        <f t="shared" si="7"/>
        <v>103.85841615408739</v>
      </c>
      <c r="L26" s="36">
        <f t="shared" si="7"/>
        <v>100.48780487804878</v>
      </c>
      <c r="M26" s="36">
        <f t="shared" si="7"/>
        <v>100.48543689320388</v>
      </c>
      <c r="Q26" s="32"/>
      <c r="R26" s="32"/>
      <c r="S26" s="32"/>
    </row>
    <row r="27" spans="2:19" ht="26.4" x14ac:dyDescent="0.3">
      <c r="B27" s="7"/>
      <c r="C27" s="8"/>
      <c r="D27" s="8"/>
      <c r="E27" s="8">
        <v>6711</v>
      </c>
      <c r="F27" s="8" t="s">
        <v>30</v>
      </c>
      <c r="G27" s="37">
        <f>3942182+5500</f>
        <v>3947682</v>
      </c>
      <c r="H27" s="37">
        <v>4100000</v>
      </c>
      <c r="I27" s="37">
        <v>4120000</v>
      </c>
      <c r="J27" s="40">
        <v>4140000</v>
      </c>
      <c r="K27" s="40">
        <f t="shared" si="7"/>
        <v>103.85841615408739</v>
      </c>
      <c r="L27" s="40">
        <f t="shared" si="7"/>
        <v>100.48780487804878</v>
      </c>
      <c r="M27" s="40">
        <f t="shared" si="7"/>
        <v>100.48543689320388</v>
      </c>
      <c r="N27" s="32"/>
      <c r="Q27" s="32"/>
      <c r="R27" s="32"/>
      <c r="S27" s="32"/>
    </row>
    <row r="28" spans="2:19" ht="17.399999999999999" x14ac:dyDescent="0.3">
      <c r="B28" s="2"/>
      <c r="C28" s="2"/>
      <c r="D28" s="2"/>
      <c r="E28" s="2"/>
      <c r="F28" s="2"/>
      <c r="G28" s="2"/>
      <c r="H28" s="2"/>
      <c r="I28" s="2"/>
      <c r="J28" s="3"/>
    </row>
    <row r="29" spans="2:19" ht="36.75" customHeight="1" x14ac:dyDescent="0.3">
      <c r="B29" s="98" t="s">
        <v>3</v>
      </c>
      <c r="C29" s="99"/>
      <c r="D29" s="99"/>
      <c r="E29" s="99"/>
      <c r="F29" s="100"/>
      <c r="G29" s="21" t="s">
        <v>142</v>
      </c>
      <c r="H29" s="21" t="s">
        <v>143</v>
      </c>
      <c r="I29" s="21" t="s">
        <v>144</v>
      </c>
      <c r="J29" s="21" t="s">
        <v>145</v>
      </c>
      <c r="K29" s="21" t="s">
        <v>10</v>
      </c>
      <c r="L29" s="21" t="s">
        <v>10</v>
      </c>
      <c r="M29" s="21" t="s">
        <v>10</v>
      </c>
    </row>
    <row r="30" spans="2:19" x14ac:dyDescent="0.3">
      <c r="B30" s="95">
        <v>1</v>
      </c>
      <c r="C30" s="96"/>
      <c r="D30" s="96"/>
      <c r="E30" s="96"/>
      <c r="F30" s="97"/>
      <c r="G30" s="22">
        <v>2</v>
      </c>
      <c r="H30" s="22">
        <v>3</v>
      </c>
      <c r="I30" s="22">
        <v>4</v>
      </c>
      <c r="J30" s="22">
        <v>5</v>
      </c>
      <c r="K30" s="22" t="s">
        <v>146</v>
      </c>
      <c r="L30" s="22" t="s">
        <v>147</v>
      </c>
      <c r="M30" s="22" t="s">
        <v>148</v>
      </c>
    </row>
    <row r="31" spans="2:19" x14ac:dyDescent="0.3">
      <c r="B31" s="7"/>
      <c r="C31" s="7"/>
      <c r="D31" s="7"/>
      <c r="E31" s="7"/>
      <c r="F31" s="7" t="s">
        <v>18</v>
      </c>
      <c r="G31" s="41">
        <f>+G32+G77</f>
        <v>4061682</v>
      </c>
      <c r="H31" s="41">
        <f t="shared" ref="H31:J31" si="8">+H32+H77</f>
        <v>4281000</v>
      </c>
      <c r="I31" s="41">
        <f t="shared" si="8"/>
        <v>4280000</v>
      </c>
      <c r="J31" s="41">
        <f t="shared" si="8"/>
        <v>4300000</v>
      </c>
      <c r="K31" s="41">
        <f t="shared" ref="K31:K64" si="9">+H31/G31*100</f>
        <v>105.39968417025263</v>
      </c>
      <c r="L31" s="41">
        <f t="shared" ref="L31:L64" si="10">+I31/H31*100</f>
        <v>99.976640971735577</v>
      </c>
      <c r="M31" s="41">
        <f t="shared" ref="M31:M64" si="11">+J31/I31*100</f>
        <v>100.46728971962618</v>
      </c>
    </row>
    <row r="32" spans="2:19" x14ac:dyDescent="0.3">
      <c r="B32" s="7" t="s">
        <v>23</v>
      </c>
      <c r="C32" s="7"/>
      <c r="D32" s="7"/>
      <c r="E32" s="7"/>
      <c r="F32" s="7" t="s">
        <v>93</v>
      </c>
      <c r="G32" s="41">
        <v>4049682</v>
      </c>
      <c r="H32" s="38">
        <v>4266000</v>
      </c>
      <c r="I32" s="38">
        <v>4280000</v>
      </c>
      <c r="J32" s="41">
        <v>4300000</v>
      </c>
      <c r="K32" s="41">
        <f t="shared" si="9"/>
        <v>105.3416046000649</v>
      </c>
      <c r="L32" s="41">
        <f t="shared" si="10"/>
        <v>100.32817627754336</v>
      </c>
      <c r="M32" s="41">
        <f t="shared" si="11"/>
        <v>100.46728971962618</v>
      </c>
      <c r="P32" s="32"/>
    </row>
    <row r="33" spans="2:16" x14ac:dyDescent="0.3">
      <c r="B33" s="7"/>
      <c r="C33" s="7" t="s">
        <v>31</v>
      </c>
      <c r="D33" s="7"/>
      <c r="E33" s="7"/>
      <c r="F33" s="7" t="s">
        <v>94</v>
      </c>
      <c r="G33" s="41">
        <v>3171387</v>
      </c>
      <c r="H33" s="38">
        <v>3300000</v>
      </c>
      <c r="I33" s="38">
        <v>3320000</v>
      </c>
      <c r="J33" s="41">
        <v>3340000</v>
      </c>
      <c r="K33" s="41">
        <f t="shared" si="9"/>
        <v>104.05541802372274</v>
      </c>
      <c r="L33" s="41">
        <f t="shared" si="10"/>
        <v>100.60606060606061</v>
      </c>
      <c r="M33" s="41">
        <f t="shared" si="11"/>
        <v>100.60240963855422</v>
      </c>
      <c r="N33" s="32"/>
      <c r="P33" s="32"/>
    </row>
    <row r="34" spans="2:16" x14ac:dyDescent="0.3">
      <c r="B34" s="7"/>
      <c r="C34" s="7"/>
      <c r="D34" s="7" t="s">
        <v>32</v>
      </c>
      <c r="E34" s="7"/>
      <c r="F34" s="7" t="s">
        <v>95</v>
      </c>
      <c r="G34" s="41">
        <v>2630000</v>
      </c>
      <c r="H34" s="38">
        <v>2770000</v>
      </c>
      <c r="I34" s="38">
        <v>2790000</v>
      </c>
      <c r="J34" s="41">
        <v>2810000</v>
      </c>
      <c r="K34" s="41">
        <f t="shared" si="9"/>
        <v>105.32319391634981</v>
      </c>
      <c r="L34" s="41">
        <f t="shared" si="10"/>
        <v>100.72202166064983</v>
      </c>
      <c r="M34" s="41">
        <f t="shared" si="11"/>
        <v>100.71684587813621</v>
      </c>
      <c r="N34" s="32"/>
      <c r="P34" s="32"/>
    </row>
    <row r="35" spans="2:16" x14ac:dyDescent="0.3">
      <c r="B35" s="7"/>
      <c r="C35" s="8"/>
      <c r="D35" s="8"/>
      <c r="E35" s="12" t="s">
        <v>33</v>
      </c>
      <c r="F35" s="8" t="s">
        <v>14</v>
      </c>
      <c r="G35" s="40">
        <v>2400000</v>
      </c>
      <c r="H35" s="37">
        <v>2550000</v>
      </c>
      <c r="I35" s="37">
        <v>2570000</v>
      </c>
      <c r="J35" s="40">
        <v>2590000</v>
      </c>
      <c r="K35" s="40">
        <f t="shared" si="9"/>
        <v>106.25</v>
      </c>
      <c r="L35" s="40">
        <f t="shared" si="10"/>
        <v>100.78431372549019</v>
      </c>
      <c r="M35" s="40">
        <f t="shared" si="11"/>
        <v>100.77821011673151</v>
      </c>
      <c r="P35" s="32"/>
    </row>
    <row r="36" spans="2:16" x14ac:dyDescent="0.3">
      <c r="B36" s="7"/>
      <c r="C36" s="8"/>
      <c r="D36" s="8"/>
      <c r="E36" s="12" t="s">
        <v>35</v>
      </c>
      <c r="F36" s="8" t="s">
        <v>34</v>
      </c>
      <c r="G36" s="40">
        <v>80000</v>
      </c>
      <c r="H36" s="37">
        <v>125000</v>
      </c>
      <c r="I36" s="37">
        <v>125000</v>
      </c>
      <c r="J36" s="40">
        <v>125000</v>
      </c>
      <c r="K36" s="40">
        <f t="shared" si="9"/>
        <v>156.25</v>
      </c>
      <c r="L36" s="40">
        <f t="shared" si="10"/>
        <v>100</v>
      </c>
      <c r="M36" s="40">
        <f t="shared" si="11"/>
        <v>100</v>
      </c>
      <c r="P36" s="32"/>
    </row>
    <row r="37" spans="2:16" x14ac:dyDescent="0.3">
      <c r="B37" s="7"/>
      <c r="C37" s="8"/>
      <c r="D37" s="8"/>
      <c r="E37" s="12" t="s">
        <v>37</v>
      </c>
      <c r="F37" s="8" t="s">
        <v>36</v>
      </c>
      <c r="G37" s="40">
        <v>150000</v>
      </c>
      <c r="H37" s="37">
        <v>95000</v>
      </c>
      <c r="I37" s="37">
        <v>95000</v>
      </c>
      <c r="J37" s="40">
        <v>95000</v>
      </c>
      <c r="K37" s="40">
        <f t="shared" si="9"/>
        <v>63.333333333333329</v>
      </c>
      <c r="L37" s="40">
        <f t="shared" si="10"/>
        <v>100</v>
      </c>
      <c r="M37" s="40">
        <f t="shared" si="11"/>
        <v>100</v>
      </c>
      <c r="P37" s="32"/>
    </row>
    <row r="38" spans="2:16" x14ac:dyDescent="0.3">
      <c r="B38" s="7"/>
      <c r="C38" s="7"/>
      <c r="D38" s="7" t="s">
        <v>39</v>
      </c>
      <c r="E38" s="7"/>
      <c r="F38" s="7" t="s">
        <v>38</v>
      </c>
      <c r="G38" s="41">
        <v>120000</v>
      </c>
      <c r="H38" s="38">
        <v>120000</v>
      </c>
      <c r="I38" s="38">
        <v>120000</v>
      </c>
      <c r="J38" s="41">
        <v>120000</v>
      </c>
      <c r="K38" s="41">
        <f t="shared" si="9"/>
        <v>100</v>
      </c>
      <c r="L38" s="41">
        <f t="shared" si="10"/>
        <v>100</v>
      </c>
      <c r="M38" s="41">
        <f t="shared" si="11"/>
        <v>100</v>
      </c>
      <c r="P38" s="32"/>
    </row>
    <row r="39" spans="2:16" x14ac:dyDescent="0.3">
      <c r="B39" s="7"/>
      <c r="C39" s="8"/>
      <c r="D39" s="8"/>
      <c r="E39" s="12" t="s">
        <v>104</v>
      </c>
      <c r="F39" s="8" t="s">
        <v>38</v>
      </c>
      <c r="G39" s="40">
        <v>120000</v>
      </c>
      <c r="H39" s="37">
        <v>120000</v>
      </c>
      <c r="I39" s="37">
        <v>120000</v>
      </c>
      <c r="J39" s="40">
        <v>120000</v>
      </c>
      <c r="K39" s="40">
        <f t="shared" si="9"/>
        <v>100</v>
      </c>
      <c r="L39" s="40">
        <f t="shared" si="10"/>
        <v>100</v>
      </c>
      <c r="M39" s="40">
        <f t="shared" si="11"/>
        <v>100</v>
      </c>
      <c r="P39" s="32"/>
    </row>
    <row r="40" spans="2:16" x14ac:dyDescent="0.3">
      <c r="B40" s="7"/>
      <c r="C40" s="7"/>
      <c r="D40" s="7" t="s">
        <v>40</v>
      </c>
      <c r="E40" s="7"/>
      <c r="F40" s="7" t="s">
        <v>96</v>
      </c>
      <c r="G40" s="41">
        <v>421387</v>
      </c>
      <c r="H40" s="38">
        <v>410000</v>
      </c>
      <c r="I40" s="38">
        <v>410000</v>
      </c>
      <c r="J40" s="41">
        <v>410000</v>
      </c>
      <c r="K40" s="41">
        <f t="shared" si="9"/>
        <v>97.297733437434005</v>
      </c>
      <c r="L40" s="41">
        <f t="shared" si="10"/>
        <v>100</v>
      </c>
      <c r="M40" s="41">
        <f t="shared" si="11"/>
        <v>100</v>
      </c>
      <c r="P40" s="32"/>
    </row>
    <row r="41" spans="2:16" x14ac:dyDescent="0.3">
      <c r="B41" s="7"/>
      <c r="C41" s="8"/>
      <c r="D41" s="8"/>
      <c r="E41" s="12" t="s">
        <v>42</v>
      </c>
      <c r="F41" s="8" t="s">
        <v>41</v>
      </c>
      <c r="G41" s="40">
        <v>421387</v>
      </c>
      <c r="H41" s="37">
        <v>410000</v>
      </c>
      <c r="I41" s="37">
        <v>410000</v>
      </c>
      <c r="J41" s="40">
        <v>410000</v>
      </c>
      <c r="K41" s="40">
        <f t="shared" si="9"/>
        <v>97.297733437434005</v>
      </c>
      <c r="L41" s="40">
        <f t="shared" si="10"/>
        <v>100</v>
      </c>
      <c r="M41" s="40">
        <f t="shared" si="11"/>
        <v>100</v>
      </c>
      <c r="P41" s="32"/>
    </row>
    <row r="42" spans="2:16" x14ac:dyDescent="0.3">
      <c r="B42" s="7"/>
      <c r="C42" s="7" t="s">
        <v>43</v>
      </c>
      <c r="D42" s="7"/>
      <c r="E42" s="7"/>
      <c r="F42" s="7" t="s">
        <v>97</v>
      </c>
      <c r="G42" s="41">
        <v>834116</v>
      </c>
      <c r="H42" s="38">
        <v>834600</v>
      </c>
      <c r="I42" s="38">
        <v>828600</v>
      </c>
      <c r="J42" s="41">
        <v>828600</v>
      </c>
      <c r="K42" s="41">
        <f t="shared" si="9"/>
        <v>100.05802550244812</v>
      </c>
      <c r="L42" s="41">
        <f t="shared" si="10"/>
        <v>99.281092739036666</v>
      </c>
      <c r="M42" s="41">
        <f t="shared" si="11"/>
        <v>100</v>
      </c>
      <c r="P42" s="32"/>
    </row>
    <row r="43" spans="2:16" x14ac:dyDescent="0.3">
      <c r="B43" s="7"/>
      <c r="C43" s="7"/>
      <c r="D43" s="7" t="s">
        <v>44</v>
      </c>
      <c r="E43" s="7"/>
      <c r="F43" s="7" t="s">
        <v>15</v>
      </c>
      <c r="G43" s="41">
        <v>80000</v>
      </c>
      <c r="H43" s="38">
        <v>88000</v>
      </c>
      <c r="I43" s="38">
        <v>88000</v>
      </c>
      <c r="J43" s="41">
        <v>88000</v>
      </c>
      <c r="K43" s="41">
        <f t="shared" si="9"/>
        <v>110.00000000000001</v>
      </c>
      <c r="L43" s="41">
        <f t="shared" si="10"/>
        <v>100</v>
      </c>
      <c r="M43" s="41">
        <f t="shared" si="11"/>
        <v>100</v>
      </c>
      <c r="P43" s="32"/>
    </row>
    <row r="44" spans="2:16" ht="13.95" customHeight="1" x14ac:dyDescent="0.3">
      <c r="B44" s="7"/>
      <c r="C44" s="8"/>
      <c r="D44" s="8"/>
      <c r="E44" s="12" t="s">
        <v>45</v>
      </c>
      <c r="F44" s="8" t="s">
        <v>16</v>
      </c>
      <c r="G44" s="40">
        <v>10500</v>
      </c>
      <c r="H44" s="37">
        <v>9000</v>
      </c>
      <c r="I44" s="37">
        <v>9000</v>
      </c>
      <c r="J44" s="40">
        <v>9000</v>
      </c>
      <c r="K44" s="40">
        <f t="shared" si="9"/>
        <v>85.714285714285708</v>
      </c>
      <c r="L44" s="40">
        <f t="shared" si="10"/>
        <v>100</v>
      </c>
      <c r="M44" s="40">
        <f t="shared" si="11"/>
        <v>100</v>
      </c>
      <c r="P44" s="32"/>
    </row>
    <row r="45" spans="2:16" ht="15" customHeight="1" x14ac:dyDescent="0.3">
      <c r="B45" s="7"/>
      <c r="C45" s="8"/>
      <c r="D45" s="8"/>
      <c r="E45" s="12" t="s">
        <v>47</v>
      </c>
      <c r="F45" s="8" t="s">
        <v>46</v>
      </c>
      <c r="G45" s="40">
        <v>63000</v>
      </c>
      <c r="H45" s="37">
        <v>70000</v>
      </c>
      <c r="I45" s="37">
        <v>70000</v>
      </c>
      <c r="J45" s="40">
        <v>70000</v>
      </c>
      <c r="K45" s="40">
        <f t="shared" si="9"/>
        <v>111.11111111111111</v>
      </c>
      <c r="L45" s="40">
        <f t="shared" si="10"/>
        <v>100</v>
      </c>
      <c r="M45" s="40">
        <f t="shared" si="11"/>
        <v>100</v>
      </c>
      <c r="P45" s="32"/>
    </row>
    <row r="46" spans="2:16" x14ac:dyDescent="0.3">
      <c r="B46" s="7"/>
      <c r="C46" s="8"/>
      <c r="D46" s="8"/>
      <c r="E46" s="12" t="s">
        <v>49</v>
      </c>
      <c r="F46" s="8" t="s">
        <v>48</v>
      </c>
      <c r="G46" s="40">
        <v>6500</v>
      </c>
      <c r="H46" s="37">
        <v>9000</v>
      </c>
      <c r="I46" s="37">
        <v>9000</v>
      </c>
      <c r="J46" s="40">
        <v>9000</v>
      </c>
      <c r="K46" s="40">
        <f t="shared" si="9"/>
        <v>138.46153846153845</v>
      </c>
      <c r="L46" s="40">
        <f t="shared" si="10"/>
        <v>100</v>
      </c>
      <c r="M46" s="40">
        <f t="shared" si="11"/>
        <v>100</v>
      </c>
      <c r="P46" s="32"/>
    </row>
    <row r="47" spans="2:16" x14ac:dyDescent="0.3">
      <c r="B47" s="7"/>
      <c r="C47" s="7"/>
      <c r="D47" s="7" t="s">
        <v>50</v>
      </c>
      <c r="E47" s="7"/>
      <c r="F47" s="7" t="s">
        <v>98</v>
      </c>
      <c r="G47" s="41">
        <v>404416</v>
      </c>
      <c r="H47" s="38">
        <v>419400</v>
      </c>
      <c r="I47" s="38">
        <v>416400</v>
      </c>
      <c r="J47" s="41">
        <v>416400</v>
      </c>
      <c r="K47" s="41">
        <f t="shared" si="9"/>
        <v>103.70509574299732</v>
      </c>
      <c r="L47" s="41">
        <f t="shared" si="10"/>
        <v>99.284692417739635</v>
      </c>
      <c r="M47" s="41">
        <f t="shared" si="11"/>
        <v>100</v>
      </c>
      <c r="P47" s="32"/>
    </row>
    <row r="48" spans="2:16" x14ac:dyDescent="0.3">
      <c r="B48" s="7"/>
      <c r="C48" s="8"/>
      <c r="D48" s="8"/>
      <c r="E48" s="12" t="s">
        <v>52</v>
      </c>
      <c r="F48" s="8" t="s">
        <v>51</v>
      </c>
      <c r="G48" s="40">
        <v>42808</v>
      </c>
      <c r="H48" s="37">
        <v>74000</v>
      </c>
      <c r="I48" s="37">
        <v>71000</v>
      </c>
      <c r="J48" s="40">
        <v>71000</v>
      </c>
      <c r="K48" s="40">
        <f t="shared" si="9"/>
        <v>172.86488506821155</v>
      </c>
      <c r="L48" s="40">
        <f t="shared" si="10"/>
        <v>95.945945945945937</v>
      </c>
      <c r="M48" s="40">
        <f t="shared" si="11"/>
        <v>100</v>
      </c>
      <c r="P48" s="32"/>
    </row>
    <row r="49" spans="2:16" x14ac:dyDescent="0.3">
      <c r="B49" s="7"/>
      <c r="C49" s="8"/>
      <c r="D49" s="8"/>
      <c r="E49" s="12" t="s">
        <v>54</v>
      </c>
      <c r="F49" s="8" t="s">
        <v>53</v>
      </c>
      <c r="G49" s="40">
        <v>130923</v>
      </c>
      <c r="H49" s="37">
        <v>178400</v>
      </c>
      <c r="I49" s="37">
        <v>178400</v>
      </c>
      <c r="J49" s="40">
        <v>178400</v>
      </c>
      <c r="K49" s="40">
        <f t="shared" si="9"/>
        <v>136.2632998021738</v>
      </c>
      <c r="L49" s="40">
        <f t="shared" si="10"/>
        <v>100</v>
      </c>
      <c r="M49" s="40">
        <f t="shared" si="11"/>
        <v>100</v>
      </c>
      <c r="P49" s="32"/>
    </row>
    <row r="50" spans="2:16" x14ac:dyDescent="0.3">
      <c r="B50" s="7"/>
      <c r="C50" s="8"/>
      <c r="D50" s="8"/>
      <c r="E50" s="12" t="s">
        <v>56</v>
      </c>
      <c r="F50" s="8" t="s">
        <v>55</v>
      </c>
      <c r="G50" s="40">
        <v>183717</v>
      </c>
      <c r="H50" s="37">
        <v>96000</v>
      </c>
      <c r="I50" s="37">
        <v>96000</v>
      </c>
      <c r="J50" s="40">
        <v>96000</v>
      </c>
      <c r="K50" s="40">
        <f t="shared" si="9"/>
        <v>52.254282401737449</v>
      </c>
      <c r="L50" s="40">
        <f t="shared" si="10"/>
        <v>100</v>
      </c>
      <c r="M50" s="40">
        <f t="shared" si="11"/>
        <v>100</v>
      </c>
      <c r="P50" s="32"/>
    </row>
    <row r="51" spans="2:16" x14ac:dyDescent="0.3">
      <c r="B51" s="7"/>
      <c r="C51" s="8"/>
      <c r="D51" s="8"/>
      <c r="E51" s="12" t="s">
        <v>127</v>
      </c>
      <c r="F51" s="8" t="s">
        <v>129</v>
      </c>
      <c r="G51" s="40">
        <v>14968</v>
      </c>
      <c r="H51" s="37">
        <v>29000</v>
      </c>
      <c r="I51" s="37">
        <v>29000</v>
      </c>
      <c r="J51" s="40">
        <v>29000</v>
      </c>
      <c r="K51" s="40">
        <f t="shared" si="9"/>
        <v>193.74665954035274</v>
      </c>
      <c r="L51" s="40">
        <f t="shared" si="10"/>
        <v>100</v>
      </c>
      <c r="M51" s="40">
        <f t="shared" si="11"/>
        <v>100</v>
      </c>
      <c r="P51" s="32"/>
    </row>
    <row r="52" spans="2:16" x14ac:dyDescent="0.3">
      <c r="B52" s="7"/>
      <c r="C52" s="8"/>
      <c r="D52" s="8"/>
      <c r="E52" s="12" t="s">
        <v>58</v>
      </c>
      <c r="F52" s="8" t="s">
        <v>57</v>
      </c>
      <c r="G52" s="40">
        <v>27000</v>
      </c>
      <c r="H52" s="37">
        <v>38000</v>
      </c>
      <c r="I52" s="37">
        <v>38000</v>
      </c>
      <c r="J52" s="40">
        <v>38000</v>
      </c>
      <c r="K52" s="40">
        <f t="shared" si="9"/>
        <v>140.74074074074073</v>
      </c>
      <c r="L52" s="40">
        <f t="shared" si="10"/>
        <v>100</v>
      </c>
      <c r="M52" s="40">
        <f t="shared" si="11"/>
        <v>100</v>
      </c>
      <c r="P52" s="32"/>
    </row>
    <row r="53" spans="2:16" x14ac:dyDescent="0.3">
      <c r="B53" s="7"/>
      <c r="C53" s="8"/>
      <c r="D53" s="8"/>
      <c r="E53" s="12" t="s">
        <v>60</v>
      </c>
      <c r="F53" s="8" t="s">
        <v>59</v>
      </c>
      <c r="G53" s="40">
        <v>5000</v>
      </c>
      <c r="H53" s="37">
        <v>4000</v>
      </c>
      <c r="I53" s="37">
        <v>4000</v>
      </c>
      <c r="J53" s="40">
        <v>4000</v>
      </c>
      <c r="K53" s="40">
        <f t="shared" si="9"/>
        <v>80</v>
      </c>
      <c r="L53" s="40">
        <f t="shared" si="10"/>
        <v>100</v>
      </c>
      <c r="M53" s="40">
        <f t="shared" si="11"/>
        <v>100</v>
      </c>
      <c r="P53" s="32"/>
    </row>
    <row r="54" spans="2:16" x14ac:dyDescent="0.3">
      <c r="B54" s="7"/>
      <c r="C54" s="7"/>
      <c r="D54" s="7">
        <v>323</v>
      </c>
      <c r="E54" s="7"/>
      <c r="F54" s="7" t="s">
        <v>99</v>
      </c>
      <c r="G54" s="41">
        <v>345446</v>
      </c>
      <c r="H54" s="38">
        <v>322500</v>
      </c>
      <c r="I54" s="38">
        <v>319500</v>
      </c>
      <c r="J54" s="41">
        <v>319500</v>
      </c>
      <c r="K54" s="41">
        <f t="shared" si="9"/>
        <v>93.357572529425724</v>
      </c>
      <c r="L54" s="41">
        <f t="shared" si="10"/>
        <v>99.069767441860463</v>
      </c>
      <c r="M54" s="41">
        <f t="shared" si="11"/>
        <v>100</v>
      </c>
      <c r="P54" s="32"/>
    </row>
    <row r="55" spans="2:16" x14ac:dyDescent="0.3">
      <c r="B55" s="7"/>
      <c r="C55" s="8"/>
      <c r="D55" s="8"/>
      <c r="E55" s="12">
        <v>3231</v>
      </c>
      <c r="F55" s="8" t="s">
        <v>62</v>
      </c>
      <c r="G55" s="40">
        <v>15000</v>
      </c>
      <c r="H55" s="37">
        <v>7500</v>
      </c>
      <c r="I55" s="37">
        <v>7500</v>
      </c>
      <c r="J55" s="40">
        <v>7500</v>
      </c>
      <c r="K55" s="40">
        <f t="shared" si="9"/>
        <v>50</v>
      </c>
      <c r="L55" s="40">
        <f t="shared" si="10"/>
        <v>100</v>
      </c>
      <c r="M55" s="40">
        <f t="shared" si="11"/>
        <v>100</v>
      </c>
    </row>
    <row r="56" spans="2:16" x14ac:dyDescent="0.3">
      <c r="B56" s="7"/>
      <c r="C56" s="8"/>
      <c r="D56" s="8"/>
      <c r="E56" s="12">
        <v>3232</v>
      </c>
      <c r="F56" s="8" t="s">
        <v>64</v>
      </c>
      <c r="G56" s="40">
        <v>30000</v>
      </c>
      <c r="H56" s="37">
        <v>75000</v>
      </c>
      <c r="I56" s="37">
        <v>75000</v>
      </c>
      <c r="J56" s="40">
        <v>75000</v>
      </c>
      <c r="K56" s="40">
        <f t="shared" si="9"/>
        <v>250</v>
      </c>
      <c r="L56" s="40">
        <f t="shared" si="10"/>
        <v>100</v>
      </c>
      <c r="M56" s="40">
        <f t="shared" si="11"/>
        <v>100</v>
      </c>
    </row>
    <row r="57" spans="2:16" x14ac:dyDescent="0.3">
      <c r="B57" s="7"/>
      <c r="C57" s="8"/>
      <c r="D57" s="8"/>
      <c r="E57" s="12">
        <v>3233</v>
      </c>
      <c r="F57" s="8" t="s">
        <v>161</v>
      </c>
      <c r="G57" s="40">
        <v>30000</v>
      </c>
      <c r="H57" s="37">
        <v>0</v>
      </c>
      <c r="I57" s="37">
        <v>0</v>
      </c>
      <c r="J57" s="40">
        <v>0</v>
      </c>
      <c r="K57" s="40"/>
      <c r="L57" s="40"/>
      <c r="M57" s="40"/>
    </row>
    <row r="58" spans="2:16" x14ac:dyDescent="0.3">
      <c r="B58" s="7"/>
      <c r="C58" s="8"/>
      <c r="D58" s="8"/>
      <c r="E58" s="12">
        <v>3234</v>
      </c>
      <c r="F58" s="8" t="s">
        <v>66</v>
      </c>
      <c r="G58" s="40">
        <v>29872</v>
      </c>
      <c r="H58" s="37">
        <v>36000</v>
      </c>
      <c r="I58" s="37">
        <v>36000</v>
      </c>
      <c r="J58" s="40">
        <v>36000</v>
      </c>
      <c r="K58" s="40">
        <f t="shared" si="9"/>
        <v>120.51419389394751</v>
      </c>
      <c r="L58" s="40">
        <f t="shared" si="10"/>
        <v>100</v>
      </c>
      <c r="M58" s="40">
        <f t="shared" si="11"/>
        <v>100</v>
      </c>
    </row>
    <row r="59" spans="2:16" x14ac:dyDescent="0.3">
      <c r="B59" s="7"/>
      <c r="C59" s="8"/>
      <c r="D59" s="8"/>
      <c r="E59" s="12">
        <v>3235</v>
      </c>
      <c r="F59" s="8" t="s">
        <v>68</v>
      </c>
      <c r="G59" s="40">
        <v>145000</v>
      </c>
      <c r="H59" s="37">
        <v>135000</v>
      </c>
      <c r="I59" s="37">
        <v>135000</v>
      </c>
      <c r="J59" s="40">
        <v>135000</v>
      </c>
      <c r="K59" s="40">
        <f t="shared" si="9"/>
        <v>93.103448275862064</v>
      </c>
      <c r="L59" s="40">
        <f t="shared" si="10"/>
        <v>100</v>
      </c>
      <c r="M59" s="40">
        <f t="shared" si="11"/>
        <v>100</v>
      </c>
    </row>
    <row r="60" spans="2:16" x14ac:dyDescent="0.3">
      <c r="B60" s="7"/>
      <c r="C60" s="8"/>
      <c r="D60" s="8"/>
      <c r="E60" s="12">
        <v>3236</v>
      </c>
      <c r="F60" s="8" t="s">
        <v>70</v>
      </c>
      <c r="G60" s="40">
        <v>25000</v>
      </c>
      <c r="H60" s="37">
        <v>1500</v>
      </c>
      <c r="I60" s="37">
        <v>1500</v>
      </c>
      <c r="J60" s="40">
        <v>1500</v>
      </c>
      <c r="K60" s="40">
        <f t="shared" si="9"/>
        <v>6</v>
      </c>
      <c r="L60" s="40">
        <f t="shared" si="10"/>
        <v>100</v>
      </c>
      <c r="M60" s="40">
        <f t="shared" si="11"/>
        <v>100</v>
      </c>
    </row>
    <row r="61" spans="2:16" x14ac:dyDescent="0.3">
      <c r="B61" s="7"/>
      <c r="C61" s="8"/>
      <c r="D61" s="8"/>
      <c r="E61" s="12">
        <v>3237</v>
      </c>
      <c r="F61" s="8" t="s">
        <v>72</v>
      </c>
      <c r="G61" s="40">
        <v>45000</v>
      </c>
      <c r="H61" s="37">
        <v>38500</v>
      </c>
      <c r="I61" s="37">
        <v>38500</v>
      </c>
      <c r="J61" s="40">
        <v>38500</v>
      </c>
      <c r="K61" s="40">
        <f t="shared" si="9"/>
        <v>85.555555555555557</v>
      </c>
      <c r="L61" s="40">
        <f t="shared" si="10"/>
        <v>100</v>
      </c>
      <c r="M61" s="40">
        <f t="shared" si="11"/>
        <v>100</v>
      </c>
    </row>
    <row r="62" spans="2:16" x14ac:dyDescent="0.3">
      <c r="B62" s="7"/>
      <c r="C62" s="8"/>
      <c r="D62" s="8"/>
      <c r="E62" s="12">
        <v>3238</v>
      </c>
      <c r="F62" s="8" t="s">
        <v>162</v>
      </c>
      <c r="G62" s="40">
        <v>2787</v>
      </c>
      <c r="H62" s="37">
        <v>6000</v>
      </c>
      <c r="I62" s="37">
        <v>6000</v>
      </c>
      <c r="J62" s="40">
        <v>6000</v>
      </c>
      <c r="K62" s="40"/>
      <c r="L62" s="40"/>
      <c r="M62" s="40"/>
    </row>
    <row r="63" spans="2:16" x14ac:dyDescent="0.3">
      <c r="B63" s="7"/>
      <c r="C63" s="8"/>
      <c r="D63" s="8"/>
      <c r="E63" s="12">
        <v>3239</v>
      </c>
      <c r="F63" s="8" t="s">
        <v>74</v>
      </c>
      <c r="G63" s="40">
        <v>22787</v>
      </c>
      <c r="H63" s="37">
        <v>23000</v>
      </c>
      <c r="I63" s="37">
        <v>20000</v>
      </c>
      <c r="J63" s="40">
        <v>20000</v>
      </c>
      <c r="K63" s="40">
        <f t="shared" si="9"/>
        <v>100.9347434940975</v>
      </c>
      <c r="L63" s="40">
        <f t="shared" si="10"/>
        <v>86.956521739130437</v>
      </c>
      <c r="M63" s="40">
        <f t="shared" si="11"/>
        <v>100</v>
      </c>
    </row>
    <row r="64" spans="2:16" x14ac:dyDescent="0.3">
      <c r="B64" s="7"/>
      <c r="C64" s="7"/>
      <c r="D64" s="7">
        <v>329</v>
      </c>
      <c r="E64" s="7"/>
      <c r="F64" s="7" t="s">
        <v>81</v>
      </c>
      <c r="G64" s="41">
        <v>4254</v>
      </c>
      <c r="H64" s="38">
        <v>4700</v>
      </c>
      <c r="I64" s="38">
        <v>4700</v>
      </c>
      <c r="J64" s="41">
        <v>4700</v>
      </c>
      <c r="K64" s="41">
        <f t="shared" si="9"/>
        <v>110.48425011753645</v>
      </c>
      <c r="L64" s="41">
        <f t="shared" si="10"/>
        <v>100</v>
      </c>
      <c r="M64" s="41">
        <f t="shared" si="11"/>
        <v>100</v>
      </c>
    </row>
    <row r="65" spans="2:16" ht="26.4" x14ac:dyDescent="0.3">
      <c r="B65" s="7"/>
      <c r="C65" s="8"/>
      <c r="D65" s="8"/>
      <c r="E65" s="12" t="s">
        <v>78</v>
      </c>
      <c r="F65" s="71" t="s">
        <v>77</v>
      </c>
      <c r="G65" s="40">
        <v>2000</v>
      </c>
      <c r="H65" s="37">
        <v>1700</v>
      </c>
      <c r="I65" s="37">
        <v>1700</v>
      </c>
      <c r="J65" s="40">
        <v>1700</v>
      </c>
      <c r="K65" s="40"/>
      <c r="L65" s="40"/>
      <c r="M65" s="40"/>
    </row>
    <row r="66" spans="2:16" x14ac:dyDescent="0.3">
      <c r="B66" s="7"/>
      <c r="C66" s="8"/>
      <c r="D66" s="8"/>
      <c r="E66" s="12" t="s">
        <v>80</v>
      </c>
      <c r="F66" s="8" t="s">
        <v>79</v>
      </c>
      <c r="G66" s="40">
        <v>836</v>
      </c>
      <c r="H66" s="37">
        <v>2000</v>
      </c>
      <c r="I66" s="37">
        <v>2000</v>
      </c>
      <c r="J66" s="40">
        <v>2000</v>
      </c>
      <c r="K66" s="40">
        <f>+H66/G66*100</f>
        <v>239.23444976076556</v>
      </c>
      <c r="L66" s="40">
        <f>+I66/H66*100</f>
        <v>100</v>
      </c>
      <c r="M66" s="40">
        <f>+J66/I66*100</f>
        <v>100</v>
      </c>
    </row>
    <row r="67" spans="2:16" x14ac:dyDescent="0.3">
      <c r="B67" s="7"/>
      <c r="C67" s="8"/>
      <c r="D67" s="8"/>
      <c r="E67" s="12" t="s">
        <v>140</v>
      </c>
      <c r="F67" s="8" t="s">
        <v>130</v>
      </c>
      <c r="G67" s="40">
        <v>140</v>
      </c>
      <c r="H67" s="37">
        <v>1000</v>
      </c>
      <c r="I67" s="37">
        <v>1000</v>
      </c>
      <c r="J67" s="40">
        <v>1000</v>
      </c>
      <c r="K67" s="40"/>
      <c r="L67" s="40">
        <f t="shared" ref="L67:L76" si="12">+I67/H67*100</f>
        <v>100</v>
      </c>
      <c r="M67" s="40">
        <f t="shared" ref="M67:M76" si="13">+J67/I67*100</f>
        <v>100</v>
      </c>
    </row>
    <row r="68" spans="2:16" x14ac:dyDescent="0.3">
      <c r="B68" s="7"/>
      <c r="C68" s="8"/>
      <c r="D68" s="8"/>
      <c r="E68" s="12" t="s">
        <v>128</v>
      </c>
      <c r="F68" s="8" t="s">
        <v>125</v>
      </c>
      <c r="G68" s="40">
        <v>1278</v>
      </c>
      <c r="H68" s="37">
        <v>0</v>
      </c>
      <c r="I68" s="37">
        <v>0</v>
      </c>
      <c r="J68" s="40">
        <v>0</v>
      </c>
      <c r="K68" s="40"/>
      <c r="L68" s="40"/>
      <c r="M68" s="40"/>
    </row>
    <row r="69" spans="2:16" ht="18" customHeight="1" x14ac:dyDescent="0.3">
      <c r="B69" s="7"/>
      <c r="C69" s="7">
        <v>34</v>
      </c>
      <c r="D69" s="7"/>
      <c r="E69" s="7"/>
      <c r="F69" s="7" t="s">
        <v>100</v>
      </c>
      <c r="G69" s="41">
        <v>5000</v>
      </c>
      <c r="H69" s="38">
        <v>2400</v>
      </c>
      <c r="I69" s="38">
        <v>2400</v>
      </c>
      <c r="J69" s="41">
        <v>2400</v>
      </c>
      <c r="K69" s="41">
        <f t="shared" ref="K69:K76" si="14">+H69/G69*100</f>
        <v>48</v>
      </c>
      <c r="L69" s="41">
        <f t="shared" si="12"/>
        <v>100</v>
      </c>
      <c r="M69" s="41">
        <f t="shared" si="13"/>
        <v>100</v>
      </c>
    </row>
    <row r="70" spans="2:16" x14ac:dyDescent="0.3">
      <c r="B70" s="7"/>
      <c r="C70" s="7"/>
      <c r="D70" s="7">
        <v>343</v>
      </c>
      <c r="E70" s="7"/>
      <c r="F70" s="7" t="s">
        <v>101</v>
      </c>
      <c r="G70" s="41">
        <v>5000</v>
      </c>
      <c r="H70" s="38">
        <v>2400</v>
      </c>
      <c r="I70" s="38">
        <v>2400</v>
      </c>
      <c r="J70" s="41">
        <v>2400</v>
      </c>
      <c r="K70" s="41">
        <f t="shared" si="14"/>
        <v>48</v>
      </c>
      <c r="L70" s="41">
        <f t="shared" si="12"/>
        <v>100</v>
      </c>
      <c r="M70" s="41">
        <f t="shared" si="13"/>
        <v>100</v>
      </c>
    </row>
    <row r="71" spans="2:16" x14ac:dyDescent="0.3">
      <c r="B71" s="7"/>
      <c r="C71" s="8"/>
      <c r="D71" s="8"/>
      <c r="E71" s="12" t="s">
        <v>84</v>
      </c>
      <c r="F71" s="8" t="s">
        <v>83</v>
      </c>
      <c r="G71" s="40">
        <v>3500</v>
      </c>
      <c r="H71" s="37">
        <v>2400</v>
      </c>
      <c r="I71" s="37">
        <v>2400</v>
      </c>
      <c r="J71" s="40">
        <v>2400</v>
      </c>
      <c r="K71" s="40">
        <f t="shared" si="14"/>
        <v>68.571428571428569</v>
      </c>
      <c r="L71" s="40">
        <f t="shared" si="12"/>
        <v>100</v>
      </c>
      <c r="M71" s="40">
        <f t="shared" si="13"/>
        <v>100</v>
      </c>
    </row>
    <row r="72" spans="2:16" x14ac:dyDescent="0.3">
      <c r="B72" s="7"/>
      <c r="C72" s="8"/>
      <c r="D72" s="8"/>
      <c r="E72" s="12">
        <v>3433</v>
      </c>
      <c r="F72" s="8" t="s">
        <v>163</v>
      </c>
      <c r="G72" s="40">
        <v>1500</v>
      </c>
      <c r="H72" s="37">
        <v>0</v>
      </c>
      <c r="I72" s="37">
        <v>0</v>
      </c>
      <c r="J72" s="40">
        <v>0</v>
      </c>
      <c r="K72" s="40"/>
      <c r="L72" s="40"/>
      <c r="M72" s="40"/>
    </row>
    <row r="73" spans="2:16" ht="26.4" x14ac:dyDescent="0.3">
      <c r="B73" s="7"/>
      <c r="C73" s="7">
        <v>37</v>
      </c>
      <c r="D73" s="7"/>
      <c r="E73" s="7"/>
      <c r="F73" s="7" t="s">
        <v>102</v>
      </c>
      <c r="G73" s="41">
        <v>39179</v>
      </c>
      <c r="H73" s="38">
        <v>129000</v>
      </c>
      <c r="I73" s="38">
        <v>129000</v>
      </c>
      <c r="J73" s="41">
        <v>129000</v>
      </c>
      <c r="K73" s="41">
        <f t="shared" si="14"/>
        <v>329.25802087853191</v>
      </c>
      <c r="L73" s="41">
        <f t="shared" si="12"/>
        <v>100</v>
      </c>
      <c r="M73" s="41">
        <f t="shared" si="13"/>
        <v>100</v>
      </c>
    </row>
    <row r="74" spans="2:16" ht="26.4" x14ac:dyDescent="0.3">
      <c r="B74" s="7"/>
      <c r="C74" s="7"/>
      <c r="D74" s="7">
        <v>372</v>
      </c>
      <c r="E74" s="7"/>
      <c r="F74" s="7" t="s">
        <v>103</v>
      </c>
      <c r="G74" s="41">
        <v>39179</v>
      </c>
      <c r="H74" s="38">
        <v>129000</v>
      </c>
      <c r="I74" s="38">
        <v>129000</v>
      </c>
      <c r="J74" s="41">
        <v>129000</v>
      </c>
      <c r="K74" s="41">
        <f t="shared" si="14"/>
        <v>329.25802087853191</v>
      </c>
      <c r="L74" s="41">
        <f t="shared" si="12"/>
        <v>100</v>
      </c>
      <c r="M74" s="41">
        <f t="shared" si="13"/>
        <v>100</v>
      </c>
    </row>
    <row r="75" spans="2:16" x14ac:dyDescent="0.3">
      <c r="B75" s="7"/>
      <c r="C75" s="8"/>
      <c r="D75" s="8"/>
      <c r="E75" s="12" t="s">
        <v>87</v>
      </c>
      <c r="F75" s="8" t="s">
        <v>86</v>
      </c>
      <c r="G75" s="40">
        <v>4500</v>
      </c>
      <c r="H75" s="37">
        <v>6000</v>
      </c>
      <c r="I75" s="37">
        <v>6000</v>
      </c>
      <c r="J75" s="40">
        <v>6000</v>
      </c>
      <c r="K75" s="40">
        <f t="shared" si="14"/>
        <v>133.33333333333331</v>
      </c>
      <c r="L75" s="40">
        <f t="shared" si="12"/>
        <v>100</v>
      </c>
      <c r="M75" s="40">
        <f t="shared" si="13"/>
        <v>100</v>
      </c>
    </row>
    <row r="76" spans="2:16" x14ac:dyDescent="0.3">
      <c r="B76" s="7"/>
      <c r="C76" s="8"/>
      <c r="D76" s="8"/>
      <c r="E76" s="12" t="s">
        <v>89</v>
      </c>
      <c r="F76" s="8" t="s">
        <v>88</v>
      </c>
      <c r="G76" s="40">
        <v>34679</v>
      </c>
      <c r="H76" s="37">
        <v>123000</v>
      </c>
      <c r="I76" s="37">
        <v>123000</v>
      </c>
      <c r="J76" s="40">
        <v>123000</v>
      </c>
      <c r="K76" s="40">
        <f t="shared" si="14"/>
        <v>354.68150754058649</v>
      </c>
      <c r="L76" s="40">
        <f t="shared" si="12"/>
        <v>100</v>
      </c>
      <c r="M76" s="40">
        <f t="shared" si="13"/>
        <v>100</v>
      </c>
    </row>
    <row r="77" spans="2:16" x14ac:dyDescent="0.3">
      <c r="B77" s="7">
        <v>4</v>
      </c>
      <c r="C77" s="7"/>
      <c r="D77" s="7"/>
      <c r="E77" s="7"/>
      <c r="F77" s="7" t="s">
        <v>164</v>
      </c>
      <c r="G77" s="41">
        <v>12000</v>
      </c>
      <c r="H77" s="38">
        <v>15000</v>
      </c>
      <c r="I77" s="38">
        <v>0</v>
      </c>
      <c r="J77" s="41">
        <v>0</v>
      </c>
      <c r="K77" s="41">
        <f t="shared" ref="K77:K81" si="15">+H77/G77*100</f>
        <v>125</v>
      </c>
      <c r="L77" s="41">
        <f t="shared" ref="L77:L81" si="16">+I77/H77*100</f>
        <v>0</v>
      </c>
      <c r="M77" s="41"/>
      <c r="P77" s="32"/>
    </row>
    <row r="78" spans="2:16" ht="26.4" x14ac:dyDescent="0.3">
      <c r="B78" s="7"/>
      <c r="C78" s="7">
        <v>42</v>
      </c>
      <c r="D78" s="7"/>
      <c r="E78" s="7"/>
      <c r="F78" s="7" t="s">
        <v>165</v>
      </c>
      <c r="G78" s="41">
        <v>12000</v>
      </c>
      <c r="H78" s="38">
        <v>15000</v>
      </c>
      <c r="I78" s="38">
        <v>0</v>
      </c>
      <c r="J78" s="41">
        <v>0</v>
      </c>
      <c r="K78" s="41">
        <f t="shared" si="15"/>
        <v>125</v>
      </c>
      <c r="L78" s="41">
        <f t="shared" si="16"/>
        <v>0</v>
      </c>
      <c r="M78" s="41"/>
      <c r="N78" s="32"/>
      <c r="P78" s="32"/>
    </row>
    <row r="79" spans="2:16" x14ac:dyDescent="0.3">
      <c r="B79" s="7"/>
      <c r="C79" s="7"/>
      <c r="D79" s="7">
        <v>422</v>
      </c>
      <c r="E79" s="7"/>
      <c r="F79" s="7" t="s">
        <v>166</v>
      </c>
      <c r="G79" s="41">
        <v>12000</v>
      </c>
      <c r="H79" s="38">
        <v>15000</v>
      </c>
      <c r="I79" s="38">
        <v>0</v>
      </c>
      <c r="J79" s="41">
        <v>0</v>
      </c>
      <c r="K79" s="41">
        <f t="shared" si="15"/>
        <v>125</v>
      </c>
      <c r="L79" s="41">
        <f t="shared" si="16"/>
        <v>0</v>
      </c>
      <c r="M79" s="41"/>
      <c r="N79" s="32"/>
      <c r="P79" s="32"/>
    </row>
    <row r="80" spans="2:16" x14ac:dyDescent="0.3">
      <c r="B80" s="7"/>
      <c r="C80" s="8"/>
      <c r="D80" s="8"/>
      <c r="E80" s="12">
        <v>4221</v>
      </c>
      <c r="F80" s="8" t="s">
        <v>167</v>
      </c>
      <c r="G80" s="40">
        <v>2000</v>
      </c>
      <c r="H80" s="37"/>
      <c r="I80" s="37"/>
      <c r="J80" s="40"/>
      <c r="K80" s="40">
        <f t="shared" si="15"/>
        <v>0</v>
      </c>
      <c r="L80" s="40"/>
      <c r="M80" s="40"/>
      <c r="P80" s="32"/>
    </row>
    <row r="81" spans="2:16" x14ac:dyDescent="0.3">
      <c r="B81" s="7"/>
      <c r="C81" s="8"/>
      <c r="D81" s="8"/>
      <c r="E81" s="12">
        <v>4227</v>
      </c>
      <c r="F81" s="8" t="s">
        <v>168</v>
      </c>
      <c r="G81" s="40">
        <v>10000</v>
      </c>
      <c r="H81" s="37">
        <v>15000</v>
      </c>
      <c r="I81" s="37">
        <v>0</v>
      </c>
      <c r="J81" s="40">
        <v>0</v>
      </c>
      <c r="K81" s="40">
        <f t="shared" si="15"/>
        <v>150</v>
      </c>
      <c r="L81" s="40">
        <f t="shared" si="16"/>
        <v>0</v>
      </c>
      <c r="M81" s="40"/>
      <c r="P81" s="32"/>
    </row>
  </sheetData>
  <mergeCells count="7">
    <mergeCell ref="B2:M2"/>
    <mergeCell ref="B4:M4"/>
    <mergeCell ref="B6:M6"/>
    <mergeCell ref="B30:F30"/>
    <mergeCell ref="B9:F9"/>
    <mergeCell ref="B29:F29"/>
    <mergeCell ref="B8:F8"/>
  </mergeCells>
  <pageMargins left="0.25" right="0.25" top="0.75" bottom="0.75" header="0.3" footer="0.3"/>
  <pageSetup paperSize="9" scale="71" fitToHeight="0" orientation="portrait" r:id="rId1"/>
  <rowBreaks count="1" manualBreakCount="1">
    <brk id="28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51"/>
  <sheetViews>
    <sheetView zoomScaleNormal="100" workbookViewId="0">
      <selection activeCell="B4" sqref="B4:I28"/>
    </sheetView>
  </sheetViews>
  <sheetFormatPr defaultRowHeight="14.4" x14ac:dyDescent="0.3"/>
  <cols>
    <col min="2" max="2" width="37.6640625" customWidth="1"/>
    <col min="3" max="6" width="11.6640625" bestFit="1" customWidth="1"/>
    <col min="7" max="9" width="7.88671875" bestFit="1" customWidth="1"/>
    <col min="10" max="10" width="10.6640625" bestFit="1" customWidth="1"/>
    <col min="12" max="12" width="13.5546875" bestFit="1" customWidth="1"/>
  </cols>
  <sheetData>
    <row r="1" spans="2:12" ht="17.399999999999999" x14ac:dyDescent="0.3">
      <c r="B1" s="2"/>
      <c r="C1" s="2"/>
      <c r="D1" s="2"/>
      <c r="E1" s="2"/>
      <c r="F1" s="3"/>
      <c r="G1" s="3"/>
      <c r="H1" s="3"/>
      <c r="I1" s="3"/>
    </row>
    <row r="2" spans="2:12" ht="15.75" customHeight="1" x14ac:dyDescent="0.3">
      <c r="B2" s="84" t="s">
        <v>150</v>
      </c>
      <c r="C2" s="84"/>
      <c r="D2" s="84"/>
      <c r="E2" s="84"/>
      <c r="F2" s="84"/>
      <c r="G2" s="84"/>
      <c r="H2" s="84"/>
      <c r="I2" s="84"/>
    </row>
    <row r="3" spans="2:12" ht="17.399999999999999" x14ac:dyDescent="0.3">
      <c r="B3" s="2"/>
      <c r="C3" s="2"/>
      <c r="D3" s="2"/>
      <c r="E3" s="2"/>
      <c r="F3" s="3"/>
      <c r="G3" s="3"/>
      <c r="H3" s="3"/>
      <c r="I3" s="3"/>
    </row>
    <row r="4" spans="2:12" x14ac:dyDescent="0.3">
      <c r="B4" s="21" t="s">
        <v>3</v>
      </c>
      <c r="C4" s="21" t="s">
        <v>142</v>
      </c>
      <c r="D4" s="21" t="s">
        <v>143</v>
      </c>
      <c r="E4" s="21" t="s">
        <v>144</v>
      </c>
      <c r="F4" s="21" t="s">
        <v>145</v>
      </c>
      <c r="G4" s="21" t="s">
        <v>10</v>
      </c>
      <c r="H4" s="21" t="s">
        <v>10</v>
      </c>
      <c r="I4" s="21" t="s">
        <v>10</v>
      </c>
    </row>
    <row r="5" spans="2:12" x14ac:dyDescent="0.3">
      <c r="B5" s="21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146</v>
      </c>
      <c r="H5" s="22" t="s">
        <v>147</v>
      </c>
      <c r="I5" s="22" t="s">
        <v>148</v>
      </c>
    </row>
    <row r="6" spans="2:12" s="42" customFormat="1" hidden="1" x14ac:dyDescent="0.3">
      <c r="B6" s="7" t="s">
        <v>17</v>
      </c>
      <c r="C6" s="39">
        <f>+C7+C9+C11+C13+C15</f>
        <v>3954682</v>
      </c>
      <c r="D6" s="39">
        <f t="shared" ref="D6:F6" si="0">+D7+D9+D11+D13+D15</f>
        <v>4264000</v>
      </c>
      <c r="E6" s="39">
        <f t="shared" si="0"/>
        <v>4263000</v>
      </c>
      <c r="F6" s="39">
        <f t="shared" si="0"/>
        <v>4303000</v>
      </c>
      <c r="G6" s="50">
        <f t="shared" ref="G6:I8" si="1">+D6/C6*100</f>
        <v>107.82156441402874</v>
      </c>
      <c r="H6" s="50">
        <f t="shared" si="1"/>
        <v>99.976547842401501</v>
      </c>
      <c r="I6" s="50">
        <f t="shared" si="1"/>
        <v>100.93830635702557</v>
      </c>
    </row>
    <row r="7" spans="2:12" s="42" customFormat="1" hidden="1" x14ac:dyDescent="0.3">
      <c r="B7" s="7" t="s">
        <v>6</v>
      </c>
      <c r="C7" s="38">
        <v>3947682</v>
      </c>
      <c r="D7" s="38">
        <v>4100000</v>
      </c>
      <c r="E7" s="38">
        <v>4120000</v>
      </c>
      <c r="F7" s="38">
        <v>4140000</v>
      </c>
      <c r="G7" s="50">
        <f t="shared" si="1"/>
        <v>103.85841615408739</v>
      </c>
      <c r="H7" s="50">
        <f t="shared" si="1"/>
        <v>100.48780487804878</v>
      </c>
      <c r="I7" s="50">
        <f t="shared" si="1"/>
        <v>100.48543689320388</v>
      </c>
      <c r="K7"/>
      <c r="L7"/>
    </row>
    <row r="8" spans="2:12" hidden="1" x14ac:dyDescent="0.3">
      <c r="B8" s="10" t="s">
        <v>7</v>
      </c>
      <c r="C8" s="40">
        <v>3947682</v>
      </c>
      <c r="D8" s="40">
        <v>4100000</v>
      </c>
      <c r="E8" s="40">
        <v>4120000</v>
      </c>
      <c r="F8" s="40">
        <v>4140000</v>
      </c>
      <c r="G8" s="51">
        <f t="shared" si="1"/>
        <v>103.85841615408739</v>
      </c>
      <c r="H8" s="51">
        <f t="shared" si="1"/>
        <v>100.48780487804878</v>
      </c>
      <c r="I8" s="51">
        <f t="shared" si="1"/>
        <v>100.48543689320388</v>
      </c>
      <c r="J8" s="32"/>
    </row>
    <row r="9" spans="2:12" s="42" customFormat="1" hidden="1" x14ac:dyDescent="0.3">
      <c r="B9" s="7" t="s">
        <v>8</v>
      </c>
      <c r="C9" s="41"/>
      <c r="D9" s="41">
        <v>20000</v>
      </c>
      <c r="E9" s="41">
        <v>20000</v>
      </c>
      <c r="F9" s="41">
        <v>20000</v>
      </c>
      <c r="G9" s="50"/>
      <c r="H9" s="50">
        <f t="shared" ref="H9:H16" si="2">+E9/D9*100</f>
        <v>100</v>
      </c>
      <c r="I9" s="50">
        <f t="shared" ref="I9:I16" si="3">+F9/E9*100</f>
        <v>100</v>
      </c>
      <c r="J9" s="32"/>
      <c r="K9" s="69"/>
      <c r="L9" s="32"/>
    </row>
    <row r="10" spans="2:12" hidden="1" x14ac:dyDescent="0.3">
      <c r="B10" s="11" t="s">
        <v>9</v>
      </c>
      <c r="C10" s="40"/>
      <c r="D10" s="40">
        <v>20000</v>
      </c>
      <c r="E10" s="40">
        <v>20000</v>
      </c>
      <c r="F10" s="40">
        <v>20000</v>
      </c>
      <c r="G10" s="51"/>
      <c r="H10" s="51">
        <f t="shared" si="2"/>
        <v>100</v>
      </c>
      <c r="I10" s="51">
        <f t="shared" si="3"/>
        <v>100</v>
      </c>
      <c r="J10" s="32"/>
      <c r="K10" s="69"/>
      <c r="L10" s="32"/>
    </row>
    <row r="11" spans="2:12" s="42" customFormat="1" hidden="1" x14ac:dyDescent="0.3">
      <c r="B11" s="7" t="s">
        <v>105</v>
      </c>
      <c r="C11" s="41">
        <v>7000</v>
      </c>
      <c r="D11" s="41">
        <v>9000</v>
      </c>
      <c r="E11" s="41">
        <v>9000</v>
      </c>
      <c r="F11" s="41">
        <v>9000</v>
      </c>
      <c r="G11" s="50">
        <f t="shared" ref="G11:G12" si="4">+D11/C11*100</f>
        <v>128.57142857142858</v>
      </c>
      <c r="H11" s="50">
        <f t="shared" si="2"/>
        <v>100</v>
      </c>
      <c r="I11" s="50">
        <f t="shared" si="3"/>
        <v>100</v>
      </c>
      <c r="J11" s="32"/>
      <c r="K11" s="69"/>
      <c r="L11" s="32"/>
    </row>
    <row r="12" spans="2:12" hidden="1" x14ac:dyDescent="0.3">
      <c r="B12" s="11" t="s">
        <v>106</v>
      </c>
      <c r="C12" s="40">
        <v>7000</v>
      </c>
      <c r="D12" s="40">
        <v>9000</v>
      </c>
      <c r="E12" s="40">
        <v>9000</v>
      </c>
      <c r="F12" s="40">
        <v>9000</v>
      </c>
      <c r="G12" s="51">
        <f t="shared" si="4"/>
        <v>128.57142857142858</v>
      </c>
      <c r="H12" s="51">
        <f t="shared" si="2"/>
        <v>100</v>
      </c>
      <c r="I12" s="51">
        <f t="shared" si="3"/>
        <v>100</v>
      </c>
      <c r="J12" s="32"/>
      <c r="K12" s="69"/>
      <c r="L12" s="32"/>
    </row>
    <row r="13" spans="2:12" hidden="1" x14ac:dyDescent="0.3">
      <c r="B13" s="7" t="s">
        <v>107</v>
      </c>
      <c r="C13" s="40"/>
      <c r="D13" s="40">
        <v>100000</v>
      </c>
      <c r="E13" s="40">
        <v>100000</v>
      </c>
      <c r="F13" s="40">
        <v>120000</v>
      </c>
      <c r="G13" s="51"/>
      <c r="H13" s="51">
        <f t="shared" si="2"/>
        <v>100</v>
      </c>
      <c r="I13" s="51">
        <f t="shared" si="3"/>
        <v>120</v>
      </c>
      <c r="J13" s="32"/>
      <c r="K13" s="69"/>
      <c r="L13" s="32"/>
    </row>
    <row r="14" spans="2:12" hidden="1" x14ac:dyDescent="0.3">
      <c r="B14" s="11" t="s">
        <v>110</v>
      </c>
      <c r="C14" s="40"/>
      <c r="D14" s="40">
        <v>100000</v>
      </c>
      <c r="E14" s="40">
        <v>100000</v>
      </c>
      <c r="F14" s="40">
        <v>120000</v>
      </c>
      <c r="G14" s="51"/>
      <c r="H14" s="51">
        <f t="shared" si="2"/>
        <v>100</v>
      </c>
      <c r="I14" s="51">
        <f t="shared" si="3"/>
        <v>120</v>
      </c>
      <c r="J14" s="32"/>
      <c r="K14" s="69"/>
      <c r="L14" s="32"/>
    </row>
    <row r="15" spans="2:12" s="42" customFormat="1" hidden="1" x14ac:dyDescent="0.3">
      <c r="B15" s="7" t="s">
        <v>108</v>
      </c>
      <c r="C15" s="41"/>
      <c r="D15" s="41">
        <v>35000</v>
      </c>
      <c r="E15" s="41">
        <v>14000</v>
      </c>
      <c r="F15" s="41">
        <v>14000</v>
      </c>
      <c r="G15" s="50"/>
      <c r="H15" s="50">
        <f t="shared" si="2"/>
        <v>40</v>
      </c>
      <c r="I15" s="50">
        <f t="shared" si="3"/>
        <v>100</v>
      </c>
      <c r="J15" s="32"/>
      <c r="K15" s="69"/>
      <c r="L15" s="32"/>
    </row>
    <row r="16" spans="2:12" hidden="1" x14ac:dyDescent="0.3">
      <c r="B16" s="11" t="s">
        <v>109</v>
      </c>
      <c r="C16" s="40"/>
      <c r="D16" s="40">
        <v>35000</v>
      </c>
      <c r="E16" s="40">
        <v>14000</v>
      </c>
      <c r="F16" s="40">
        <v>14000</v>
      </c>
      <c r="G16" s="51"/>
      <c r="H16" s="51">
        <f t="shared" si="2"/>
        <v>40</v>
      </c>
      <c r="I16" s="51">
        <f t="shared" si="3"/>
        <v>100</v>
      </c>
      <c r="J16" s="32"/>
      <c r="K16" s="69"/>
      <c r="L16" s="32"/>
    </row>
    <row r="17" spans="2:12" hidden="1" x14ac:dyDescent="0.3">
      <c r="B17" s="11"/>
      <c r="C17" s="40"/>
      <c r="D17" s="40"/>
      <c r="E17" s="37"/>
      <c r="F17" s="40"/>
      <c r="G17" s="50"/>
      <c r="H17" s="50"/>
      <c r="I17" s="50"/>
      <c r="K17" s="69"/>
      <c r="L17" s="32"/>
    </row>
    <row r="18" spans="2:12" ht="15.75" customHeight="1" x14ac:dyDescent="0.3">
      <c r="B18" s="7" t="s">
        <v>18</v>
      </c>
      <c r="C18" s="47">
        <f>+C19+C21+C23+C25+C27</f>
        <v>4061682</v>
      </c>
      <c r="D18" s="47">
        <f t="shared" ref="D18:F18" si="5">+D19+D21+D23+D25+D27</f>
        <v>4281000</v>
      </c>
      <c r="E18" s="47">
        <f t="shared" si="5"/>
        <v>4280000</v>
      </c>
      <c r="F18" s="47">
        <f t="shared" si="5"/>
        <v>4300000</v>
      </c>
      <c r="G18" s="50">
        <f t="shared" ref="G18:G28" si="6">+D18/C18*100</f>
        <v>105.39968417025263</v>
      </c>
      <c r="H18" s="50">
        <f t="shared" ref="H18:H28" si="7">+E18/D18*100</f>
        <v>99.976640971735577</v>
      </c>
      <c r="I18" s="50">
        <f t="shared" ref="I18:I28" si="8">+F18/E18*100</f>
        <v>100.46728971962618</v>
      </c>
      <c r="K18" s="27"/>
      <c r="L18" s="32"/>
    </row>
    <row r="19" spans="2:12" s="42" customFormat="1" x14ac:dyDescent="0.3">
      <c r="B19" s="7" t="s">
        <v>6</v>
      </c>
      <c r="C19" s="31">
        <v>3947682</v>
      </c>
      <c r="D19" s="31">
        <v>4100000</v>
      </c>
      <c r="E19" s="38">
        <v>4120000</v>
      </c>
      <c r="F19" s="31">
        <v>4140000</v>
      </c>
      <c r="G19" s="50">
        <f t="shared" si="6"/>
        <v>103.85841615408739</v>
      </c>
      <c r="H19" s="50">
        <f t="shared" si="7"/>
        <v>100.48780487804878</v>
      </c>
      <c r="I19" s="50">
        <f t="shared" si="8"/>
        <v>100.48543689320388</v>
      </c>
      <c r="K19" s="27"/>
    </row>
    <row r="20" spans="2:12" x14ac:dyDescent="0.3">
      <c r="B20" s="10" t="s">
        <v>7</v>
      </c>
      <c r="C20" s="40">
        <v>3947682</v>
      </c>
      <c r="D20" s="40">
        <v>4100000</v>
      </c>
      <c r="E20" s="40">
        <v>4120000</v>
      </c>
      <c r="F20" s="40">
        <v>4140000</v>
      </c>
      <c r="G20" s="51">
        <f t="shared" si="6"/>
        <v>103.85841615408739</v>
      </c>
      <c r="H20" s="51">
        <f t="shared" si="7"/>
        <v>100.48780487804878</v>
      </c>
      <c r="I20" s="51">
        <f t="shared" si="8"/>
        <v>100.48543689320388</v>
      </c>
      <c r="K20" s="27"/>
    </row>
    <row r="21" spans="2:12" s="42" customFormat="1" x14ac:dyDescent="0.3">
      <c r="B21" s="7" t="s">
        <v>8</v>
      </c>
      <c r="C21" s="41">
        <v>40000</v>
      </c>
      <c r="D21" s="41">
        <v>20000</v>
      </c>
      <c r="E21" s="41">
        <v>20000</v>
      </c>
      <c r="F21" s="41">
        <v>20000</v>
      </c>
      <c r="G21" s="50">
        <f t="shared" si="6"/>
        <v>50</v>
      </c>
      <c r="H21" s="50">
        <f t="shared" si="7"/>
        <v>100</v>
      </c>
      <c r="I21" s="50">
        <f t="shared" si="8"/>
        <v>100</v>
      </c>
      <c r="K21" s="27"/>
    </row>
    <row r="22" spans="2:12" x14ac:dyDescent="0.3">
      <c r="B22" s="11" t="s">
        <v>9</v>
      </c>
      <c r="C22" s="40">
        <v>40000</v>
      </c>
      <c r="D22" s="40">
        <v>20000</v>
      </c>
      <c r="E22" s="40">
        <v>20000</v>
      </c>
      <c r="F22" s="40">
        <v>20000</v>
      </c>
      <c r="G22" s="51">
        <f t="shared" si="6"/>
        <v>50</v>
      </c>
      <c r="H22" s="51">
        <f t="shared" si="7"/>
        <v>100</v>
      </c>
      <c r="I22" s="51">
        <f t="shared" si="8"/>
        <v>100</v>
      </c>
      <c r="K22" s="27"/>
    </row>
    <row r="23" spans="2:12" s="42" customFormat="1" x14ac:dyDescent="0.3">
      <c r="B23" s="7" t="s">
        <v>105</v>
      </c>
      <c r="C23" s="41">
        <v>7000</v>
      </c>
      <c r="D23" s="41">
        <v>9000</v>
      </c>
      <c r="E23" s="41">
        <v>9000</v>
      </c>
      <c r="F23" s="41">
        <v>9000</v>
      </c>
      <c r="G23" s="50">
        <f t="shared" si="6"/>
        <v>128.57142857142858</v>
      </c>
      <c r="H23" s="50">
        <f t="shared" si="7"/>
        <v>100</v>
      </c>
      <c r="I23" s="50">
        <f t="shared" si="8"/>
        <v>100</v>
      </c>
      <c r="K23" s="27"/>
    </row>
    <row r="24" spans="2:12" x14ac:dyDescent="0.3">
      <c r="B24" s="11" t="s">
        <v>106</v>
      </c>
      <c r="C24" s="40">
        <v>7000</v>
      </c>
      <c r="D24" s="40">
        <v>9000</v>
      </c>
      <c r="E24" s="40">
        <v>9000</v>
      </c>
      <c r="F24" s="40">
        <v>9000</v>
      </c>
      <c r="G24" s="51">
        <f t="shared" si="6"/>
        <v>128.57142857142858</v>
      </c>
      <c r="H24" s="51">
        <f t="shared" si="7"/>
        <v>100</v>
      </c>
      <c r="I24" s="51">
        <f t="shared" si="8"/>
        <v>100</v>
      </c>
      <c r="K24" s="27"/>
    </row>
    <row r="25" spans="2:12" x14ac:dyDescent="0.3">
      <c r="B25" s="7" t="s">
        <v>107</v>
      </c>
      <c r="C25" s="41">
        <v>55000</v>
      </c>
      <c r="D25" s="41">
        <v>117000</v>
      </c>
      <c r="E25" s="41">
        <v>117000</v>
      </c>
      <c r="F25" s="41">
        <v>117000</v>
      </c>
      <c r="G25" s="51">
        <f t="shared" si="6"/>
        <v>212.72727272727275</v>
      </c>
      <c r="H25" s="51">
        <f t="shared" si="7"/>
        <v>100</v>
      </c>
      <c r="I25" s="51">
        <f t="shared" si="8"/>
        <v>100</v>
      </c>
      <c r="K25" s="27"/>
    </row>
    <row r="26" spans="2:12" x14ac:dyDescent="0.3">
      <c r="B26" s="11" t="s">
        <v>110</v>
      </c>
      <c r="C26" s="40">
        <v>55000</v>
      </c>
      <c r="D26" s="40">
        <v>117000</v>
      </c>
      <c r="E26" s="40">
        <v>117000</v>
      </c>
      <c r="F26" s="40">
        <v>117000</v>
      </c>
      <c r="G26" s="51">
        <f t="shared" si="6"/>
        <v>212.72727272727275</v>
      </c>
      <c r="H26" s="51">
        <f t="shared" si="7"/>
        <v>100</v>
      </c>
      <c r="I26" s="51">
        <f t="shared" si="8"/>
        <v>100</v>
      </c>
      <c r="K26" s="27"/>
    </row>
    <row r="27" spans="2:12" s="42" customFormat="1" x14ac:dyDescent="0.3">
      <c r="B27" s="7" t="s">
        <v>108</v>
      </c>
      <c r="C27" s="41">
        <v>12000</v>
      </c>
      <c r="D27" s="41">
        <v>35000</v>
      </c>
      <c r="E27" s="41">
        <v>14000</v>
      </c>
      <c r="F27" s="41">
        <v>14000</v>
      </c>
      <c r="G27" s="50">
        <f t="shared" si="6"/>
        <v>291.66666666666663</v>
      </c>
      <c r="H27" s="50">
        <f t="shared" si="7"/>
        <v>40</v>
      </c>
      <c r="I27" s="50">
        <f t="shared" si="8"/>
        <v>100</v>
      </c>
    </row>
    <row r="28" spans="2:12" x14ac:dyDescent="0.3">
      <c r="B28" s="11" t="s">
        <v>109</v>
      </c>
      <c r="C28" s="40">
        <v>12000</v>
      </c>
      <c r="D28" s="40">
        <v>35000</v>
      </c>
      <c r="E28" s="40">
        <v>14000</v>
      </c>
      <c r="F28" s="40">
        <v>14000</v>
      </c>
      <c r="G28" s="51">
        <f t="shared" si="6"/>
        <v>291.66666666666663</v>
      </c>
      <c r="H28" s="51">
        <f t="shared" si="7"/>
        <v>40</v>
      </c>
      <c r="I28" s="51">
        <f t="shared" si="8"/>
        <v>100</v>
      </c>
    </row>
    <row r="29" spans="2:12" x14ac:dyDescent="0.3">
      <c r="C29" s="32"/>
      <c r="D29" s="32"/>
      <c r="E29" s="32"/>
      <c r="F29" s="32"/>
      <c r="G29" s="35"/>
      <c r="H29" s="35"/>
      <c r="I29" s="35"/>
    </row>
    <row r="30" spans="2:12" x14ac:dyDescent="0.3">
      <c r="C30" s="32"/>
      <c r="D30" s="32"/>
      <c r="E30" s="32"/>
      <c r="F30" s="32"/>
      <c r="G30" s="35"/>
      <c r="H30" s="35"/>
      <c r="I30" s="35"/>
    </row>
    <row r="31" spans="2:12" x14ac:dyDescent="0.3">
      <c r="C31" s="32"/>
      <c r="D31" s="32"/>
      <c r="E31" s="32"/>
      <c r="F31" s="32"/>
      <c r="G31" s="35"/>
      <c r="H31" s="35"/>
      <c r="I31" s="35"/>
    </row>
    <row r="32" spans="2:12" x14ac:dyDescent="0.3">
      <c r="C32" s="32"/>
      <c r="D32" s="32"/>
      <c r="E32" s="32"/>
      <c r="F32" s="32"/>
      <c r="G32" s="35"/>
      <c r="H32" s="35"/>
      <c r="I32" s="35"/>
    </row>
    <row r="33" spans="3:9" x14ac:dyDescent="0.3">
      <c r="C33" s="32"/>
      <c r="D33" s="32"/>
      <c r="E33" s="32"/>
      <c r="F33" s="32"/>
      <c r="G33" s="35"/>
      <c r="H33" s="35"/>
      <c r="I33" s="35"/>
    </row>
    <row r="34" spans="3:9" x14ac:dyDescent="0.3">
      <c r="C34" s="32"/>
      <c r="D34" s="32"/>
      <c r="E34" s="32"/>
      <c r="F34" s="32"/>
      <c r="G34" s="35"/>
      <c r="H34" s="35"/>
      <c r="I34" s="35"/>
    </row>
    <row r="35" spans="3:9" x14ac:dyDescent="0.3">
      <c r="C35" s="32"/>
      <c r="D35" s="32"/>
      <c r="E35" s="32"/>
      <c r="F35" s="32"/>
      <c r="G35" s="35"/>
      <c r="H35" s="35"/>
      <c r="I35" s="35"/>
    </row>
    <row r="36" spans="3:9" x14ac:dyDescent="0.3">
      <c r="C36" s="32"/>
      <c r="D36" s="32"/>
      <c r="E36" s="32"/>
      <c r="F36" s="32"/>
      <c r="G36" s="35"/>
      <c r="H36" s="35"/>
      <c r="I36" s="35"/>
    </row>
    <row r="37" spans="3:9" x14ac:dyDescent="0.3">
      <c r="C37" s="32"/>
      <c r="D37" s="32"/>
      <c r="E37" s="32"/>
      <c r="F37" s="32"/>
      <c r="G37" s="35"/>
      <c r="H37" s="35"/>
      <c r="I37" s="35"/>
    </row>
    <row r="38" spans="3:9" x14ac:dyDescent="0.3">
      <c r="C38" s="32"/>
      <c r="D38" s="32"/>
      <c r="E38" s="32"/>
      <c r="F38" s="32"/>
      <c r="G38" s="35"/>
      <c r="H38" s="35"/>
      <c r="I38" s="35"/>
    </row>
    <row r="39" spans="3:9" x14ac:dyDescent="0.3">
      <c r="C39" s="32"/>
      <c r="D39" s="32"/>
      <c r="E39" s="32"/>
      <c r="F39" s="32"/>
      <c r="G39" s="35"/>
      <c r="H39" s="35"/>
      <c r="I39" s="35"/>
    </row>
    <row r="40" spans="3:9" x14ac:dyDescent="0.3">
      <c r="C40" s="32"/>
      <c r="D40" s="32"/>
      <c r="E40" s="32"/>
      <c r="F40" s="32"/>
      <c r="G40" s="35"/>
      <c r="H40" s="35"/>
      <c r="I40" s="35"/>
    </row>
    <row r="41" spans="3:9" x14ac:dyDescent="0.3">
      <c r="C41" s="32"/>
      <c r="D41" s="32"/>
      <c r="E41" s="32"/>
      <c r="F41" s="32"/>
      <c r="G41" s="35"/>
      <c r="H41" s="35"/>
      <c r="I41" s="35"/>
    </row>
    <row r="42" spans="3:9" x14ac:dyDescent="0.3">
      <c r="C42" s="32"/>
      <c r="D42" s="32"/>
      <c r="E42" s="32"/>
      <c r="F42" s="32"/>
      <c r="G42" s="35"/>
      <c r="H42" s="35"/>
      <c r="I42" s="35"/>
    </row>
    <row r="43" spans="3:9" x14ac:dyDescent="0.3">
      <c r="C43" s="32"/>
      <c r="D43" s="32"/>
      <c r="E43" s="32"/>
      <c r="F43" s="32"/>
      <c r="G43" s="35"/>
      <c r="H43" s="35"/>
      <c r="I43" s="35"/>
    </row>
    <row r="44" spans="3:9" x14ac:dyDescent="0.3">
      <c r="F44" s="32"/>
      <c r="G44" s="35"/>
      <c r="H44" s="35"/>
      <c r="I44" s="35"/>
    </row>
    <row r="45" spans="3:9" x14ac:dyDescent="0.3">
      <c r="F45" s="32"/>
      <c r="G45" s="35"/>
      <c r="H45" s="35"/>
      <c r="I45" s="35"/>
    </row>
    <row r="46" spans="3:9" x14ac:dyDescent="0.3">
      <c r="F46" s="32"/>
    </row>
    <row r="47" spans="3:9" x14ac:dyDescent="0.3">
      <c r="F47" s="32"/>
    </row>
    <row r="48" spans="3:9" x14ac:dyDescent="0.3">
      <c r="F48" s="32"/>
    </row>
    <row r="49" spans="6:6" x14ac:dyDescent="0.3">
      <c r="F49" s="32"/>
    </row>
    <row r="50" spans="6:6" x14ac:dyDescent="0.3">
      <c r="F50" s="32"/>
    </row>
    <row r="51" spans="6:6" x14ac:dyDescent="0.3">
      <c r="F51" s="32"/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2"/>
  <sheetViews>
    <sheetView topLeftCell="B1" zoomScaleNormal="100" workbookViewId="0">
      <selection activeCell="E16" sqref="E16"/>
    </sheetView>
  </sheetViews>
  <sheetFormatPr defaultRowHeight="14.4" x14ac:dyDescent="0.3"/>
  <cols>
    <col min="2" max="2" width="45.109375" customWidth="1"/>
    <col min="3" max="6" width="11.6640625" bestFit="1" customWidth="1"/>
    <col min="7" max="9" width="7.88671875" bestFit="1" customWidth="1"/>
  </cols>
  <sheetData>
    <row r="1" spans="2:9" ht="17.399999999999999" x14ac:dyDescent="0.3">
      <c r="B1" s="2"/>
      <c r="C1" s="2"/>
      <c r="D1" s="2"/>
      <c r="E1" s="2"/>
      <c r="F1" s="3"/>
      <c r="G1" s="3"/>
      <c r="H1" s="3"/>
      <c r="I1" s="3"/>
    </row>
    <row r="2" spans="2:9" ht="15.75" customHeight="1" x14ac:dyDescent="0.3">
      <c r="B2" s="84" t="s">
        <v>151</v>
      </c>
      <c r="C2" s="84"/>
      <c r="D2" s="84"/>
      <c r="E2" s="84"/>
      <c r="F2" s="84"/>
      <c r="G2" s="84"/>
      <c r="H2" s="84"/>
      <c r="I2" s="84"/>
    </row>
    <row r="3" spans="2:9" ht="17.399999999999999" x14ac:dyDescent="0.3">
      <c r="B3" s="2"/>
      <c r="C3" s="2"/>
      <c r="D3" s="2"/>
      <c r="E3" s="2"/>
      <c r="F3" s="3"/>
      <c r="G3" s="3"/>
      <c r="H3" s="3"/>
      <c r="I3" s="3"/>
    </row>
    <row r="4" spans="2:9" x14ac:dyDescent="0.3">
      <c r="B4" s="21" t="s">
        <v>3</v>
      </c>
      <c r="C4" s="21" t="s">
        <v>142</v>
      </c>
      <c r="D4" s="21" t="s">
        <v>143</v>
      </c>
      <c r="E4" s="21" t="s">
        <v>144</v>
      </c>
      <c r="F4" s="21" t="s">
        <v>145</v>
      </c>
      <c r="G4" s="21" t="s">
        <v>10</v>
      </c>
      <c r="H4" s="21" t="s">
        <v>10</v>
      </c>
      <c r="I4" s="21" t="s">
        <v>10</v>
      </c>
    </row>
    <row r="5" spans="2:9" x14ac:dyDescent="0.3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146</v>
      </c>
      <c r="H5" s="22" t="s">
        <v>147</v>
      </c>
      <c r="I5" s="22" t="s">
        <v>148</v>
      </c>
    </row>
    <row r="6" spans="2:9" ht="15.75" customHeight="1" x14ac:dyDescent="0.3">
      <c r="B6" s="17" t="s">
        <v>18</v>
      </c>
      <c r="C6" s="38">
        <f>+'Rashodi prema izvorima finan'!C18</f>
        <v>4061682</v>
      </c>
      <c r="D6" s="38">
        <f>+'Rashodi prema izvorima finan'!D18</f>
        <v>4281000</v>
      </c>
      <c r="E6" s="38">
        <f>+'Rashodi prema izvorima finan'!E18</f>
        <v>4280000</v>
      </c>
      <c r="F6" s="38">
        <f>+'Rashodi prema izvorima finan'!F18</f>
        <v>4300000</v>
      </c>
      <c r="G6" s="43">
        <f t="shared" ref="G6:I8" si="0">+D6/C6*100</f>
        <v>105.39968417025263</v>
      </c>
      <c r="H6" s="43">
        <f t="shared" si="0"/>
        <v>99.976640971735577</v>
      </c>
      <c r="I6" s="43">
        <f t="shared" si="0"/>
        <v>100.46728971962618</v>
      </c>
    </row>
    <row r="7" spans="2:9" ht="15.75" customHeight="1" x14ac:dyDescent="0.3">
      <c r="B7" s="17" t="s">
        <v>111</v>
      </c>
      <c r="C7" s="38">
        <f>+C6</f>
        <v>4061682</v>
      </c>
      <c r="D7" s="38">
        <f t="shared" ref="D7:F8" si="1">+D6</f>
        <v>4281000</v>
      </c>
      <c r="E7" s="38">
        <f t="shared" si="1"/>
        <v>4280000</v>
      </c>
      <c r="F7" s="38">
        <f t="shared" si="1"/>
        <v>4300000</v>
      </c>
      <c r="G7" s="43">
        <f t="shared" si="0"/>
        <v>105.39968417025263</v>
      </c>
      <c r="H7" s="43">
        <f t="shared" si="0"/>
        <v>99.976640971735577</v>
      </c>
      <c r="I7" s="43">
        <f t="shared" si="0"/>
        <v>100.46728971962618</v>
      </c>
    </row>
    <row r="8" spans="2:9" x14ac:dyDescent="0.3">
      <c r="B8" s="46" t="s">
        <v>112</v>
      </c>
      <c r="C8" s="37">
        <f>+C7</f>
        <v>4061682</v>
      </c>
      <c r="D8" s="37">
        <f t="shared" si="1"/>
        <v>4281000</v>
      </c>
      <c r="E8" s="37">
        <f t="shared" si="1"/>
        <v>4280000</v>
      </c>
      <c r="F8" s="37">
        <f t="shared" si="1"/>
        <v>4300000</v>
      </c>
      <c r="G8" s="6">
        <f t="shared" si="0"/>
        <v>105.39968417025263</v>
      </c>
      <c r="H8" s="6">
        <f t="shared" si="0"/>
        <v>99.976640971735577</v>
      </c>
      <c r="I8" s="6">
        <f t="shared" si="0"/>
        <v>100.46728971962618</v>
      </c>
    </row>
    <row r="10" spans="2:9" x14ac:dyDescent="0.3">
      <c r="B10" s="18"/>
      <c r="C10" s="18"/>
      <c r="D10" s="18"/>
      <c r="E10" s="18"/>
      <c r="F10" s="18"/>
      <c r="G10" s="18"/>
      <c r="H10" s="18"/>
      <c r="I10" s="18"/>
    </row>
    <row r="11" spans="2:9" x14ac:dyDescent="0.3">
      <c r="B11" s="18"/>
      <c r="C11" s="18"/>
      <c r="D11" s="18"/>
      <c r="E11" s="18"/>
      <c r="F11" s="18"/>
      <c r="G11" s="18"/>
      <c r="H11" s="18"/>
      <c r="I11" s="18"/>
    </row>
    <row r="12" spans="2:9" x14ac:dyDescent="0.3">
      <c r="B12" s="18"/>
      <c r="C12" s="18"/>
      <c r="D12" s="18"/>
      <c r="E12" s="18"/>
      <c r="F12" s="18"/>
      <c r="G12" s="18"/>
      <c r="H12" s="18"/>
      <c r="I12" s="18"/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80"/>
  <sheetViews>
    <sheetView tabSelected="1" topLeftCell="A47" zoomScaleNormal="100" workbookViewId="0">
      <selection activeCell="M55" sqref="M55"/>
    </sheetView>
  </sheetViews>
  <sheetFormatPr defaultRowHeight="14.4" x14ac:dyDescent="0.3"/>
  <cols>
    <col min="2" max="2" width="14.109375" bestFit="1" customWidth="1"/>
    <col min="3" max="3" width="36.5546875" customWidth="1"/>
    <col min="4" max="7" width="15.44140625" bestFit="1" customWidth="1"/>
    <col min="8" max="8" width="12.33203125" style="32" bestFit="1" customWidth="1"/>
    <col min="9" max="10" width="12.33203125" bestFit="1" customWidth="1"/>
    <col min="11" max="11" width="10.109375" bestFit="1" customWidth="1"/>
  </cols>
  <sheetData>
    <row r="1" spans="2:10" ht="17.399999999999999" x14ac:dyDescent="0.3">
      <c r="B1" s="2"/>
      <c r="C1" s="2"/>
      <c r="D1" s="2"/>
      <c r="E1" s="2"/>
      <c r="F1" s="2"/>
      <c r="G1" s="2"/>
      <c r="H1" s="48"/>
      <c r="I1" s="3"/>
      <c r="J1" s="3"/>
    </row>
    <row r="2" spans="2:10" ht="18" customHeight="1" x14ac:dyDescent="0.3">
      <c r="B2" s="84" t="s">
        <v>4</v>
      </c>
      <c r="C2" s="84"/>
      <c r="D2" s="84"/>
      <c r="E2" s="84"/>
      <c r="F2" s="84"/>
      <c r="G2" s="84"/>
      <c r="H2" s="84"/>
      <c r="I2" s="84"/>
      <c r="J2" s="13"/>
    </row>
    <row r="3" spans="2:10" ht="17.399999999999999" x14ac:dyDescent="0.3">
      <c r="B3" s="2"/>
      <c r="C3" s="2"/>
      <c r="D3" s="2"/>
      <c r="E3" s="2"/>
      <c r="F3" s="2"/>
      <c r="G3" s="2"/>
      <c r="H3" s="48"/>
      <c r="I3" s="3"/>
      <c r="J3" s="3"/>
    </row>
    <row r="4" spans="2:10" ht="15.6" x14ac:dyDescent="0.3">
      <c r="B4" s="101" t="s">
        <v>154</v>
      </c>
      <c r="C4" s="101"/>
      <c r="D4" s="101"/>
      <c r="E4" s="101"/>
      <c r="F4" s="101"/>
      <c r="G4" s="101"/>
      <c r="H4" s="101"/>
      <c r="I4" s="101"/>
    </row>
    <row r="5" spans="2:10" ht="17.399999999999999" x14ac:dyDescent="0.3">
      <c r="B5" s="2"/>
      <c r="C5" s="2"/>
      <c r="D5" s="2"/>
      <c r="E5" s="2"/>
      <c r="F5" s="2"/>
      <c r="G5" s="2"/>
      <c r="H5" s="48"/>
      <c r="I5" s="3"/>
      <c r="J5" s="3"/>
    </row>
    <row r="6" spans="2:10" x14ac:dyDescent="0.3">
      <c r="B6" s="98" t="s">
        <v>3</v>
      </c>
      <c r="C6" s="100"/>
      <c r="D6" s="21" t="s">
        <v>142</v>
      </c>
      <c r="E6" s="21" t="s">
        <v>143</v>
      </c>
      <c r="F6" s="21" t="s">
        <v>144</v>
      </c>
      <c r="G6" s="21" t="s">
        <v>145</v>
      </c>
      <c r="H6" s="21" t="s">
        <v>10</v>
      </c>
      <c r="I6" s="21" t="s">
        <v>10</v>
      </c>
      <c r="J6" s="21" t="s">
        <v>10</v>
      </c>
    </row>
    <row r="7" spans="2:10" s="23" customFormat="1" ht="10.199999999999999" x14ac:dyDescent="0.2">
      <c r="B7" s="95">
        <v>1</v>
      </c>
      <c r="C7" s="97"/>
      <c r="D7" s="22">
        <v>2</v>
      </c>
      <c r="E7" s="22">
        <v>3</v>
      </c>
      <c r="F7" s="22">
        <v>4</v>
      </c>
      <c r="G7" s="22">
        <v>5</v>
      </c>
      <c r="H7" s="22" t="s">
        <v>146</v>
      </c>
      <c r="I7" s="22" t="s">
        <v>147</v>
      </c>
      <c r="J7" s="22" t="s">
        <v>148</v>
      </c>
    </row>
    <row r="8" spans="2:10" ht="26.4" x14ac:dyDescent="0.3">
      <c r="B8" s="45">
        <v>315</v>
      </c>
      <c r="C8" s="44" t="s">
        <v>169</v>
      </c>
      <c r="D8" s="44"/>
      <c r="E8" s="44"/>
      <c r="F8" s="44"/>
      <c r="G8" s="24"/>
      <c r="H8" s="37"/>
      <c r="I8" s="6"/>
      <c r="J8" s="6"/>
    </row>
    <row r="9" spans="2:10" ht="13.95" customHeight="1" x14ac:dyDescent="0.3">
      <c r="B9" s="54" t="s">
        <v>122</v>
      </c>
      <c r="C9" s="55"/>
      <c r="D9" s="55"/>
      <c r="E9" s="55"/>
      <c r="F9" s="55"/>
      <c r="G9" s="68"/>
      <c r="H9" s="57"/>
      <c r="I9" s="56"/>
      <c r="J9" s="56"/>
    </row>
    <row r="10" spans="2:10" ht="13.95" customHeight="1" x14ac:dyDescent="0.3">
      <c r="B10" s="29">
        <v>11</v>
      </c>
      <c r="C10" s="26" t="s">
        <v>123</v>
      </c>
      <c r="D10" s="37">
        <v>3942182</v>
      </c>
      <c r="E10" s="37">
        <v>4100000</v>
      </c>
      <c r="F10" s="37">
        <v>4120000</v>
      </c>
      <c r="G10" s="37">
        <v>4140000</v>
      </c>
      <c r="H10" s="49">
        <f>+E10/D10*100</f>
        <v>104.00331593011181</v>
      </c>
      <c r="I10" s="52">
        <f>+F10/E10*100</f>
        <v>100.48780487804878</v>
      </c>
      <c r="J10" s="52">
        <f>+G10/F10*100</f>
        <v>100.48543689320388</v>
      </c>
    </row>
    <row r="11" spans="2:10" x14ac:dyDescent="0.3">
      <c r="B11" s="29">
        <v>31</v>
      </c>
      <c r="C11" s="26" t="s">
        <v>113</v>
      </c>
      <c r="D11" s="37">
        <v>40000</v>
      </c>
      <c r="E11" s="37">
        <v>20000</v>
      </c>
      <c r="F11" s="37">
        <v>20000</v>
      </c>
      <c r="G11" s="37">
        <v>20000</v>
      </c>
      <c r="H11" s="49">
        <f t="shared" ref="H11:H14" si="0">+E11/D11*100</f>
        <v>50</v>
      </c>
      <c r="I11" s="52">
        <f t="shared" ref="I11:I14" si="1">+F11/E11*100</f>
        <v>100</v>
      </c>
      <c r="J11" s="52">
        <f t="shared" ref="J11:J14" si="2">+G11/F11*100</f>
        <v>100</v>
      </c>
    </row>
    <row r="12" spans="2:10" x14ac:dyDescent="0.3">
      <c r="B12" s="29">
        <v>43</v>
      </c>
      <c r="C12" s="26" t="s">
        <v>114</v>
      </c>
      <c r="D12" s="37">
        <v>7000</v>
      </c>
      <c r="E12" s="37">
        <v>9000</v>
      </c>
      <c r="F12" s="37">
        <v>9000</v>
      </c>
      <c r="G12" s="37">
        <v>9000</v>
      </c>
      <c r="H12" s="49">
        <f t="shared" si="0"/>
        <v>128.57142857142858</v>
      </c>
      <c r="I12" s="52">
        <f t="shared" si="1"/>
        <v>100</v>
      </c>
      <c r="J12" s="52">
        <f t="shared" si="2"/>
        <v>100</v>
      </c>
    </row>
    <row r="13" spans="2:10" x14ac:dyDescent="0.3">
      <c r="B13" s="29">
        <v>52</v>
      </c>
      <c r="C13" s="26" t="s">
        <v>115</v>
      </c>
      <c r="D13" s="37">
        <v>55000</v>
      </c>
      <c r="E13" s="37">
        <v>117000</v>
      </c>
      <c r="F13" s="37">
        <v>117000</v>
      </c>
      <c r="G13" s="37">
        <v>117000</v>
      </c>
      <c r="H13" s="49">
        <f t="shared" si="0"/>
        <v>212.72727272727275</v>
      </c>
      <c r="I13" s="52">
        <f t="shared" si="1"/>
        <v>100</v>
      </c>
      <c r="J13" s="52">
        <f t="shared" si="2"/>
        <v>100</v>
      </c>
    </row>
    <row r="14" spans="2:10" x14ac:dyDescent="0.3">
      <c r="B14" s="29">
        <v>61</v>
      </c>
      <c r="C14" s="26" t="s">
        <v>116</v>
      </c>
      <c r="D14" s="37">
        <v>12000</v>
      </c>
      <c r="E14" s="37">
        <v>35000</v>
      </c>
      <c r="F14" s="37">
        <v>14000</v>
      </c>
      <c r="G14" s="37">
        <v>14000</v>
      </c>
      <c r="H14" s="49">
        <f t="shared" si="0"/>
        <v>291.66666666666663</v>
      </c>
      <c r="I14" s="52">
        <f t="shared" si="1"/>
        <v>40</v>
      </c>
      <c r="J14" s="52">
        <f t="shared" si="2"/>
        <v>100</v>
      </c>
    </row>
    <row r="15" spans="2:10" ht="13.95" customHeight="1" x14ac:dyDescent="0.3">
      <c r="B15" s="54" t="s">
        <v>121</v>
      </c>
      <c r="C15" s="55"/>
      <c r="D15" s="75"/>
      <c r="E15" s="75"/>
      <c r="F15" s="75"/>
      <c r="G15" s="76"/>
      <c r="H15" s="57"/>
      <c r="I15" s="58"/>
      <c r="J15" s="58"/>
    </row>
    <row r="16" spans="2:10" ht="13.95" customHeight="1" x14ac:dyDescent="0.3">
      <c r="B16" s="59" t="s">
        <v>118</v>
      </c>
      <c r="C16" s="60" t="s">
        <v>117</v>
      </c>
      <c r="D16" s="77">
        <f>+D17+D58</f>
        <v>4061682</v>
      </c>
      <c r="E16" s="77">
        <f>+E17+E58</f>
        <v>4281000</v>
      </c>
      <c r="F16" s="77">
        <f>+F17+F58</f>
        <v>4280000</v>
      </c>
      <c r="G16" s="77">
        <f>+G17+G58</f>
        <v>4300000</v>
      </c>
      <c r="H16" s="61">
        <f t="shared" ref="H16:H18" si="3">+E16/D16*100</f>
        <v>105.39968417025263</v>
      </c>
      <c r="I16" s="62">
        <f t="shared" ref="I16:I18" si="4">+F16/E16*100</f>
        <v>99.976640971735577</v>
      </c>
      <c r="J16" s="62">
        <f t="shared" ref="J16:J18" si="5">+G16/F16*100</f>
        <v>100.46728971962618</v>
      </c>
    </row>
    <row r="17" spans="2:11" x14ac:dyDescent="0.3">
      <c r="B17" s="59" t="s">
        <v>119</v>
      </c>
      <c r="C17" s="60" t="s">
        <v>126</v>
      </c>
      <c r="D17" s="77">
        <v>3954682</v>
      </c>
      <c r="E17" s="77">
        <v>4109000</v>
      </c>
      <c r="F17" s="77">
        <v>4129000</v>
      </c>
      <c r="G17" s="77">
        <v>4149000</v>
      </c>
      <c r="H17" s="63">
        <f t="shared" si="3"/>
        <v>103.90215951623922</v>
      </c>
      <c r="I17" s="62">
        <f t="shared" si="4"/>
        <v>100.48673643222195</v>
      </c>
      <c r="J17" s="62">
        <f t="shared" si="5"/>
        <v>100.48437878420926</v>
      </c>
    </row>
    <row r="18" spans="2:11" s="42" customFormat="1" x14ac:dyDescent="0.3">
      <c r="B18" s="45" t="s">
        <v>32</v>
      </c>
      <c r="C18" s="7" t="s">
        <v>131</v>
      </c>
      <c r="D18" s="39">
        <v>2630000</v>
      </c>
      <c r="E18" s="39">
        <v>2770000</v>
      </c>
      <c r="F18" s="39">
        <v>2790000</v>
      </c>
      <c r="G18" s="36">
        <v>2810000</v>
      </c>
      <c r="H18" s="38">
        <f t="shared" si="3"/>
        <v>105.32319391634981</v>
      </c>
      <c r="I18" s="53">
        <f t="shared" si="4"/>
        <v>100.72202166064983</v>
      </c>
      <c r="J18" s="53">
        <f t="shared" si="5"/>
        <v>100.71684587813621</v>
      </c>
      <c r="K18" s="78"/>
    </row>
    <row r="19" spans="2:11" x14ac:dyDescent="0.3">
      <c r="B19" s="29" t="s">
        <v>33</v>
      </c>
      <c r="C19" s="8" t="s">
        <v>14</v>
      </c>
      <c r="D19" s="73">
        <v>2400000</v>
      </c>
      <c r="E19" s="73">
        <v>2550000</v>
      </c>
      <c r="F19" s="73">
        <v>2570000</v>
      </c>
      <c r="G19" s="74">
        <v>2590000</v>
      </c>
      <c r="H19" s="37">
        <f t="shared" ref="H19:H57" si="6">+E19/D19*100</f>
        <v>106.25</v>
      </c>
      <c r="I19" s="52">
        <f t="shared" ref="I19:I57" si="7">+F19/E19*100</f>
        <v>100.78431372549019</v>
      </c>
      <c r="J19" s="52">
        <f t="shared" ref="J19:J57" si="8">+G19/F19*100</f>
        <v>100.77821011673151</v>
      </c>
    </row>
    <row r="20" spans="2:11" x14ac:dyDescent="0.3">
      <c r="B20" s="29" t="s">
        <v>35</v>
      </c>
      <c r="C20" s="8" t="s">
        <v>34</v>
      </c>
      <c r="D20" s="73">
        <v>80000</v>
      </c>
      <c r="E20" s="73">
        <v>125000</v>
      </c>
      <c r="F20" s="73">
        <v>125000</v>
      </c>
      <c r="G20" s="74">
        <v>125000</v>
      </c>
      <c r="H20" s="37">
        <f t="shared" si="6"/>
        <v>156.25</v>
      </c>
      <c r="I20" s="52">
        <f t="shared" si="7"/>
        <v>100</v>
      </c>
      <c r="J20" s="52">
        <f t="shared" si="8"/>
        <v>100</v>
      </c>
    </row>
    <row r="21" spans="2:11" x14ac:dyDescent="0.3">
      <c r="B21" s="29" t="s">
        <v>37</v>
      </c>
      <c r="C21" s="8" t="s">
        <v>36</v>
      </c>
      <c r="D21" s="73">
        <v>150000</v>
      </c>
      <c r="E21" s="73">
        <v>95000</v>
      </c>
      <c r="F21" s="73">
        <v>95000</v>
      </c>
      <c r="G21" s="74">
        <v>95000</v>
      </c>
      <c r="H21" s="37">
        <f t="shared" si="6"/>
        <v>63.333333333333329</v>
      </c>
      <c r="I21" s="52">
        <f t="shared" si="7"/>
        <v>100</v>
      </c>
      <c r="J21" s="52">
        <f t="shared" si="8"/>
        <v>100</v>
      </c>
    </row>
    <row r="22" spans="2:11" s="42" customFormat="1" x14ac:dyDescent="0.3">
      <c r="B22" s="45" t="s">
        <v>39</v>
      </c>
      <c r="C22" s="7" t="s">
        <v>38</v>
      </c>
      <c r="D22" s="39">
        <v>100000</v>
      </c>
      <c r="E22" s="39">
        <v>120000</v>
      </c>
      <c r="F22" s="39">
        <v>120000</v>
      </c>
      <c r="G22" s="36">
        <v>120000</v>
      </c>
      <c r="H22" s="38">
        <f t="shared" si="6"/>
        <v>120</v>
      </c>
      <c r="I22" s="53">
        <f t="shared" si="7"/>
        <v>100</v>
      </c>
      <c r="J22" s="53">
        <f t="shared" si="8"/>
        <v>100</v>
      </c>
    </row>
    <row r="23" spans="2:11" x14ac:dyDescent="0.3">
      <c r="B23" s="29" t="s">
        <v>104</v>
      </c>
      <c r="C23" s="8" t="s">
        <v>38</v>
      </c>
      <c r="D23" s="73">
        <v>100000</v>
      </c>
      <c r="E23" s="73">
        <v>120000</v>
      </c>
      <c r="F23" s="73">
        <v>120000</v>
      </c>
      <c r="G23" s="74">
        <v>120000</v>
      </c>
      <c r="H23" s="37">
        <f t="shared" si="6"/>
        <v>120</v>
      </c>
      <c r="I23" s="52">
        <f t="shared" si="7"/>
        <v>100</v>
      </c>
      <c r="J23" s="52">
        <f t="shared" si="8"/>
        <v>100</v>
      </c>
    </row>
    <row r="24" spans="2:11" s="42" customFormat="1" x14ac:dyDescent="0.3">
      <c r="B24" s="45" t="s">
        <v>40</v>
      </c>
      <c r="C24" s="7" t="s">
        <v>132</v>
      </c>
      <c r="D24" s="39">
        <v>421387</v>
      </c>
      <c r="E24" s="39">
        <v>410000</v>
      </c>
      <c r="F24" s="39">
        <v>410000</v>
      </c>
      <c r="G24" s="36">
        <v>410000</v>
      </c>
      <c r="H24" s="38">
        <f t="shared" si="6"/>
        <v>97.297733437434005</v>
      </c>
      <c r="I24" s="53">
        <f t="shared" si="7"/>
        <v>100</v>
      </c>
      <c r="J24" s="53">
        <f t="shared" si="8"/>
        <v>100</v>
      </c>
    </row>
    <row r="25" spans="2:11" x14ac:dyDescent="0.3">
      <c r="B25" s="29" t="s">
        <v>42</v>
      </c>
      <c r="C25" s="8" t="s">
        <v>133</v>
      </c>
      <c r="D25" s="73">
        <v>421387</v>
      </c>
      <c r="E25" s="73">
        <v>410000</v>
      </c>
      <c r="F25" s="73">
        <v>410000</v>
      </c>
      <c r="G25" s="74">
        <v>410000</v>
      </c>
      <c r="H25" s="37">
        <f t="shared" si="6"/>
        <v>97.297733437434005</v>
      </c>
      <c r="I25" s="52">
        <f t="shared" si="7"/>
        <v>100</v>
      </c>
      <c r="J25" s="52">
        <f t="shared" si="8"/>
        <v>100</v>
      </c>
    </row>
    <row r="26" spans="2:11" s="42" customFormat="1" x14ac:dyDescent="0.3">
      <c r="B26" s="45" t="s">
        <v>44</v>
      </c>
      <c r="C26" s="7" t="s">
        <v>15</v>
      </c>
      <c r="D26" s="39">
        <v>75000</v>
      </c>
      <c r="E26" s="39">
        <v>85000</v>
      </c>
      <c r="F26" s="39">
        <v>85000</v>
      </c>
      <c r="G26" s="36">
        <v>85000</v>
      </c>
      <c r="H26" s="38">
        <f t="shared" si="6"/>
        <v>113.33333333333333</v>
      </c>
      <c r="I26" s="53">
        <f t="shared" si="7"/>
        <v>100</v>
      </c>
      <c r="J26" s="53">
        <f t="shared" si="8"/>
        <v>100</v>
      </c>
    </row>
    <row r="27" spans="2:11" x14ac:dyDescent="0.3">
      <c r="B27" s="29" t="s">
        <v>45</v>
      </c>
      <c r="C27" s="8" t="s">
        <v>16</v>
      </c>
      <c r="D27" s="73">
        <v>7500</v>
      </c>
      <c r="E27" s="73">
        <v>9000</v>
      </c>
      <c r="F27" s="73">
        <v>9000</v>
      </c>
      <c r="G27" s="74">
        <v>9000</v>
      </c>
      <c r="H27" s="37">
        <f t="shared" si="6"/>
        <v>120</v>
      </c>
      <c r="I27" s="52">
        <f t="shared" si="7"/>
        <v>100</v>
      </c>
      <c r="J27" s="52">
        <f t="shared" si="8"/>
        <v>100</v>
      </c>
    </row>
    <row r="28" spans="2:11" ht="26.4" x14ac:dyDescent="0.3">
      <c r="B28" s="29" t="s">
        <v>47</v>
      </c>
      <c r="C28" s="8" t="s">
        <v>46</v>
      </c>
      <c r="D28" s="73">
        <v>63000</v>
      </c>
      <c r="E28" s="73">
        <v>70000</v>
      </c>
      <c r="F28" s="73">
        <v>70000</v>
      </c>
      <c r="G28" s="74">
        <v>70000</v>
      </c>
      <c r="H28" s="37">
        <f t="shared" si="6"/>
        <v>111.11111111111111</v>
      </c>
      <c r="I28" s="52">
        <f t="shared" si="7"/>
        <v>100</v>
      </c>
      <c r="J28" s="52">
        <f t="shared" si="8"/>
        <v>100</v>
      </c>
    </row>
    <row r="29" spans="2:11" x14ac:dyDescent="0.3">
      <c r="B29" s="29" t="s">
        <v>49</v>
      </c>
      <c r="C29" s="8" t="s">
        <v>48</v>
      </c>
      <c r="D29" s="73">
        <v>4500</v>
      </c>
      <c r="E29" s="73">
        <v>6000</v>
      </c>
      <c r="F29" s="73">
        <v>6000</v>
      </c>
      <c r="G29" s="74">
        <v>6000</v>
      </c>
      <c r="H29" s="37">
        <f t="shared" si="6"/>
        <v>133.33333333333331</v>
      </c>
      <c r="I29" s="52">
        <f t="shared" si="7"/>
        <v>100</v>
      </c>
      <c r="J29" s="52">
        <f t="shared" si="8"/>
        <v>100</v>
      </c>
    </row>
    <row r="30" spans="2:11" s="42" customFormat="1" x14ac:dyDescent="0.3">
      <c r="B30" s="45" t="s">
        <v>50</v>
      </c>
      <c r="C30" s="7" t="s">
        <v>134</v>
      </c>
      <c r="D30" s="39">
        <v>380416</v>
      </c>
      <c r="E30" s="39">
        <v>377400</v>
      </c>
      <c r="F30" s="39">
        <v>377400</v>
      </c>
      <c r="G30" s="36">
        <v>377400</v>
      </c>
      <c r="H30" s="38">
        <f t="shared" si="6"/>
        <v>99.207183714670251</v>
      </c>
      <c r="I30" s="53">
        <f t="shared" si="7"/>
        <v>100</v>
      </c>
      <c r="J30" s="53">
        <f t="shared" si="8"/>
        <v>100</v>
      </c>
    </row>
    <row r="31" spans="2:11" x14ac:dyDescent="0.3">
      <c r="B31" s="29" t="s">
        <v>52</v>
      </c>
      <c r="C31" s="8" t="s">
        <v>51</v>
      </c>
      <c r="D31" s="73">
        <v>41808</v>
      </c>
      <c r="E31" s="73">
        <v>52000</v>
      </c>
      <c r="F31" s="73">
        <v>52000</v>
      </c>
      <c r="G31" s="74">
        <v>52000</v>
      </c>
      <c r="H31" s="37">
        <f t="shared" si="6"/>
        <v>124.37810945273631</v>
      </c>
      <c r="I31" s="52">
        <f t="shared" si="7"/>
        <v>100</v>
      </c>
      <c r="J31" s="52">
        <f t="shared" si="8"/>
        <v>100</v>
      </c>
    </row>
    <row r="32" spans="2:11" x14ac:dyDescent="0.3">
      <c r="B32" s="29" t="s">
        <v>54</v>
      </c>
      <c r="C32" s="8" t="s">
        <v>53</v>
      </c>
      <c r="D32" s="73">
        <v>130923</v>
      </c>
      <c r="E32" s="73">
        <v>178400</v>
      </c>
      <c r="F32" s="73">
        <v>178400</v>
      </c>
      <c r="G32" s="74">
        <v>178400</v>
      </c>
      <c r="H32" s="37">
        <f t="shared" si="6"/>
        <v>136.2632998021738</v>
      </c>
      <c r="I32" s="52">
        <f t="shared" si="7"/>
        <v>100</v>
      </c>
      <c r="J32" s="52">
        <f t="shared" si="8"/>
        <v>100</v>
      </c>
    </row>
    <row r="33" spans="2:10" x14ac:dyDescent="0.3">
      <c r="B33" s="29" t="s">
        <v>56</v>
      </c>
      <c r="C33" s="8" t="s">
        <v>55</v>
      </c>
      <c r="D33" s="73">
        <v>178717</v>
      </c>
      <c r="E33" s="73">
        <v>96000</v>
      </c>
      <c r="F33" s="73">
        <v>96000</v>
      </c>
      <c r="G33" s="74">
        <v>96000</v>
      </c>
      <c r="H33" s="37">
        <f t="shared" si="6"/>
        <v>53.716210545163577</v>
      </c>
      <c r="I33" s="52">
        <f t="shared" si="7"/>
        <v>100</v>
      </c>
      <c r="J33" s="52">
        <f t="shared" si="8"/>
        <v>100</v>
      </c>
    </row>
    <row r="34" spans="2:10" ht="26.4" x14ac:dyDescent="0.3">
      <c r="B34" s="29" t="s">
        <v>127</v>
      </c>
      <c r="C34" s="8" t="s">
        <v>129</v>
      </c>
      <c r="D34" s="73">
        <v>6968</v>
      </c>
      <c r="E34" s="73">
        <v>16000</v>
      </c>
      <c r="F34" s="73">
        <v>16000</v>
      </c>
      <c r="G34" s="74">
        <v>16000</v>
      </c>
      <c r="H34" s="37">
        <f t="shared" si="6"/>
        <v>229.62112514351318</v>
      </c>
      <c r="I34" s="52">
        <f t="shared" si="7"/>
        <v>100</v>
      </c>
      <c r="J34" s="52">
        <f t="shared" si="8"/>
        <v>100</v>
      </c>
    </row>
    <row r="35" spans="2:10" x14ac:dyDescent="0.3">
      <c r="B35" s="29" t="s">
        <v>58</v>
      </c>
      <c r="C35" s="8" t="s">
        <v>57</v>
      </c>
      <c r="D35" s="73">
        <v>17000</v>
      </c>
      <c r="E35" s="73">
        <v>31000</v>
      </c>
      <c r="F35" s="73">
        <v>31000</v>
      </c>
      <c r="G35" s="74">
        <v>31000</v>
      </c>
      <c r="H35" s="37">
        <f t="shared" si="6"/>
        <v>182.35294117647058</v>
      </c>
      <c r="I35" s="52">
        <f t="shared" si="7"/>
        <v>100</v>
      </c>
      <c r="J35" s="52">
        <f t="shared" si="8"/>
        <v>100</v>
      </c>
    </row>
    <row r="36" spans="2:10" x14ac:dyDescent="0.3">
      <c r="B36" s="29" t="s">
        <v>60</v>
      </c>
      <c r="C36" s="8" t="s">
        <v>135</v>
      </c>
      <c r="D36" s="73">
        <v>5000</v>
      </c>
      <c r="E36" s="73">
        <v>4000</v>
      </c>
      <c r="F36" s="73">
        <v>4000</v>
      </c>
      <c r="G36" s="74">
        <v>4000</v>
      </c>
      <c r="H36" s="37">
        <f t="shared" si="6"/>
        <v>80</v>
      </c>
      <c r="I36" s="52">
        <f t="shared" si="7"/>
        <v>100</v>
      </c>
      <c r="J36" s="52">
        <f t="shared" si="8"/>
        <v>100</v>
      </c>
    </row>
    <row r="37" spans="2:10" s="42" customFormat="1" x14ac:dyDescent="0.3">
      <c r="B37" s="45" t="s">
        <v>61</v>
      </c>
      <c r="C37" s="7" t="s">
        <v>136</v>
      </c>
      <c r="D37" s="39">
        <v>300446</v>
      </c>
      <c r="E37" s="39">
        <v>310500</v>
      </c>
      <c r="F37" s="39">
        <v>310500</v>
      </c>
      <c r="G37" s="36">
        <v>310500</v>
      </c>
      <c r="H37" s="38">
        <f t="shared" si="6"/>
        <v>103.34635841382477</v>
      </c>
      <c r="I37" s="53">
        <f t="shared" si="7"/>
        <v>100</v>
      </c>
      <c r="J37" s="53">
        <f t="shared" si="8"/>
        <v>100</v>
      </c>
    </row>
    <row r="38" spans="2:10" x14ac:dyDescent="0.3">
      <c r="B38" s="29" t="s">
        <v>63</v>
      </c>
      <c r="C38" s="8" t="s">
        <v>62</v>
      </c>
      <c r="D38" s="73">
        <v>15000</v>
      </c>
      <c r="E38" s="73">
        <v>7500</v>
      </c>
      <c r="F38" s="73">
        <v>7500</v>
      </c>
      <c r="G38" s="74">
        <v>7500</v>
      </c>
      <c r="H38" s="37">
        <f t="shared" si="6"/>
        <v>50</v>
      </c>
      <c r="I38" s="52">
        <f t="shared" si="7"/>
        <v>100</v>
      </c>
      <c r="J38" s="52">
        <f t="shared" si="8"/>
        <v>100</v>
      </c>
    </row>
    <row r="39" spans="2:10" x14ac:dyDescent="0.3">
      <c r="B39" s="29" t="s">
        <v>65</v>
      </c>
      <c r="C39" s="8" t="s">
        <v>64</v>
      </c>
      <c r="D39" s="73">
        <v>30000</v>
      </c>
      <c r="E39" s="73">
        <v>75000</v>
      </c>
      <c r="F39" s="73">
        <v>75000</v>
      </c>
      <c r="G39" s="74">
        <v>75000</v>
      </c>
      <c r="H39" s="37">
        <f t="shared" si="6"/>
        <v>250</v>
      </c>
      <c r="I39" s="52">
        <f t="shared" si="7"/>
        <v>100</v>
      </c>
      <c r="J39" s="52">
        <f t="shared" si="8"/>
        <v>100</v>
      </c>
    </row>
    <row r="40" spans="2:10" x14ac:dyDescent="0.3">
      <c r="B40" s="29">
        <v>3233</v>
      </c>
      <c r="C40" s="8" t="s">
        <v>161</v>
      </c>
      <c r="D40" s="73">
        <v>25000</v>
      </c>
      <c r="E40" s="73">
        <v>0</v>
      </c>
      <c r="F40" s="73">
        <v>0</v>
      </c>
      <c r="G40" s="74">
        <v>0</v>
      </c>
      <c r="H40" s="37">
        <f t="shared" si="6"/>
        <v>0</v>
      </c>
      <c r="I40" s="52"/>
      <c r="J40" s="52"/>
    </row>
    <row r="41" spans="2:10" x14ac:dyDescent="0.3">
      <c r="B41" s="29" t="s">
        <v>67</v>
      </c>
      <c r="C41" s="8" t="s">
        <v>66</v>
      </c>
      <c r="D41" s="73">
        <v>27872</v>
      </c>
      <c r="E41" s="73">
        <v>36000</v>
      </c>
      <c r="F41" s="73">
        <v>36000</v>
      </c>
      <c r="G41" s="74">
        <v>36000</v>
      </c>
      <c r="H41" s="37">
        <f t="shared" si="6"/>
        <v>129.16188289322619</v>
      </c>
      <c r="I41" s="52">
        <f t="shared" si="7"/>
        <v>100</v>
      </c>
      <c r="J41" s="52">
        <f t="shared" si="8"/>
        <v>100</v>
      </c>
    </row>
    <row r="42" spans="2:10" x14ac:dyDescent="0.3">
      <c r="B42" s="29" t="s">
        <v>69</v>
      </c>
      <c r="C42" s="8" t="s">
        <v>68</v>
      </c>
      <c r="D42" s="73">
        <v>145000</v>
      </c>
      <c r="E42" s="73">
        <v>135000</v>
      </c>
      <c r="F42" s="73">
        <v>135000</v>
      </c>
      <c r="G42" s="74">
        <v>135000</v>
      </c>
      <c r="H42" s="37">
        <f t="shared" si="6"/>
        <v>93.103448275862064</v>
      </c>
      <c r="I42" s="52">
        <f t="shared" si="7"/>
        <v>100</v>
      </c>
      <c r="J42" s="52">
        <f t="shared" si="8"/>
        <v>100</v>
      </c>
    </row>
    <row r="43" spans="2:10" x14ac:dyDescent="0.3">
      <c r="B43" s="29" t="s">
        <v>71</v>
      </c>
      <c r="C43" s="8" t="s">
        <v>70</v>
      </c>
      <c r="D43" s="73">
        <v>25000</v>
      </c>
      <c r="E43" s="73">
        <v>1500</v>
      </c>
      <c r="F43" s="73">
        <v>1500</v>
      </c>
      <c r="G43" s="74">
        <v>1500</v>
      </c>
      <c r="H43" s="37">
        <f t="shared" si="6"/>
        <v>6</v>
      </c>
      <c r="I43" s="52">
        <f t="shared" si="7"/>
        <v>100</v>
      </c>
      <c r="J43" s="52">
        <f t="shared" si="8"/>
        <v>100</v>
      </c>
    </row>
    <row r="44" spans="2:10" x14ac:dyDescent="0.3">
      <c r="B44" s="29" t="s">
        <v>73</v>
      </c>
      <c r="C44" s="8" t="s">
        <v>72</v>
      </c>
      <c r="D44" s="73">
        <v>27000</v>
      </c>
      <c r="E44" s="73">
        <v>31500</v>
      </c>
      <c r="F44" s="73">
        <v>31500</v>
      </c>
      <c r="G44" s="74">
        <v>31500</v>
      </c>
      <c r="H44" s="37">
        <f t="shared" si="6"/>
        <v>116.66666666666667</v>
      </c>
      <c r="I44" s="52">
        <f t="shared" si="7"/>
        <v>100</v>
      </c>
      <c r="J44" s="52">
        <f t="shared" si="8"/>
        <v>100</v>
      </c>
    </row>
    <row r="45" spans="2:10" x14ac:dyDescent="0.3">
      <c r="B45" s="29">
        <v>3238</v>
      </c>
      <c r="C45" s="8" t="s">
        <v>162</v>
      </c>
      <c r="D45" s="73">
        <v>2787</v>
      </c>
      <c r="E45" s="73">
        <v>6000</v>
      </c>
      <c r="F45" s="73">
        <v>6000</v>
      </c>
      <c r="G45" s="74">
        <v>6000</v>
      </c>
      <c r="H45" s="37">
        <f t="shared" si="6"/>
        <v>215.28525296017222</v>
      </c>
      <c r="I45" s="52">
        <f t="shared" si="7"/>
        <v>100</v>
      </c>
      <c r="J45" s="52">
        <f t="shared" si="8"/>
        <v>100</v>
      </c>
    </row>
    <row r="46" spans="2:10" x14ac:dyDescent="0.3">
      <c r="B46" s="29" t="s">
        <v>75</v>
      </c>
      <c r="C46" s="8" t="s">
        <v>74</v>
      </c>
      <c r="D46" s="73">
        <v>2787</v>
      </c>
      <c r="E46" s="73">
        <v>18000</v>
      </c>
      <c r="F46" s="73">
        <v>18000</v>
      </c>
      <c r="G46" s="74">
        <v>18000</v>
      </c>
      <c r="H46" s="37">
        <f t="shared" si="6"/>
        <v>645.85575888051676</v>
      </c>
      <c r="I46" s="52">
        <f t="shared" si="7"/>
        <v>100</v>
      </c>
      <c r="J46" s="52">
        <f t="shared" si="8"/>
        <v>100</v>
      </c>
    </row>
    <row r="47" spans="2:10" s="42" customFormat="1" x14ac:dyDescent="0.3">
      <c r="B47" s="45" t="s">
        <v>76</v>
      </c>
      <c r="C47" s="7" t="s">
        <v>125</v>
      </c>
      <c r="D47" s="39">
        <v>3254</v>
      </c>
      <c r="E47" s="39">
        <v>4700</v>
      </c>
      <c r="F47" s="39">
        <v>4700</v>
      </c>
      <c r="G47" s="36">
        <v>4700</v>
      </c>
      <c r="H47" s="38">
        <f t="shared" si="6"/>
        <v>144.43761524277812</v>
      </c>
      <c r="I47" s="53">
        <f t="shared" si="7"/>
        <v>100</v>
      </c>
      <c r="J47" s="53">
        <f t="shared" si="8"/>
        <v>100</v>
      </c>
    </row>
    <row r="48" spans="2:10" ht="26.4" x14ac:dyDescent="0.3">
      <c r="B48" s="29" t="s">
        <v>78</v>
      </c>
      <c r="C48" s="8" t="s">
        <v>77</v>
      </c>
      <c r="D48" s="73">
        <v>2000</v>
      </c>
      <c r="E48" s="73">
        <v>1700</v>
      </c>
      <c r="F48" s="73">
        <v>1700</v>
      </c>
      <c r="G48" s="74">
        <v>1700</v>
      </c>
      <c r="H48" s="37">
        <f t="shared" si="6"/>
        <v>85</v>
      </c>
      <c r="I48" s="52">
        <f t="shared" si="7"/>
        <v>100</v>
      </c>
      <c r="J48" s="52">
        <f t="shared" si="8"/>
        <v>100</v>
      </c>
    </row>
    <row r="49" spans="2:10" x14ac:dyDescent="0.3">
      <c r="B49" s="29" t="s">
        <v>80</v>
      </c>
      <c r="C49" s="8" t="s">
        <v>79</v>
      </c>
      <c r="D49" s="73">
        <v>836</v>
      </c>
      <c r="E49" s="73">
        <v>2000</v>
      </c>
      <c r="F49" s="73">
        <v>2000</v>
      </c>
      <c r="G49" s="74">
        <v>2000</v>
      </c>
      <c r="H49" s="37">
        <f t="shared" si="6"/>
        <v>239.23444976076556</v>
      </c>
      <c r="I49" s="52">
        <f t="shared" si="7"/>
        <v>100</v>
      </c>
      <c r="J49" s="52">
        <f t="shared" si="8"/>
        <v>100</v>
      </c>
    </row>
    <row r="50" spans="2:10" x14ac:dyDescent="0.3">
      <c r="B50" s="29">
        <v>3295</v>
      </c>
      <c r="C50" s="8" t="s">
        <v>130</v>
      </c>
      <c r="D50" s="73">
        <v>140</v>
      </c>
      <c r="E50" s="73">
        <v>1000</v>
      </c>
      <c r="F50" s="73">
        <v>1000</v>
      </c>
      <c r="G50" s="74">
        <v>1000</v>
      </c>
      <c r="H50" s="37">
        <f t="shared" si="6"/>
        <v>714.28571428571433</v>
      </c>
      <c r="I50" s="52">
        <f t="shared" si="7"/>
        <v>100</v>
      </c>
      <c r="J50" s="52">
        <f t="shared" si="8"/>
        <v>100</v>
      </c>
    </row>
    <row r="51" spans="2:10" x14ac:dyDescent="0.3">
      <c r="B51" s="29" t="s">
        <v>128</v>
      </c>
      <c r="C51" s="8" t="s">
        <v>125</v>
      </c>
      <c r="D51" s="73">
        <v>278</v>
      </c>
      <c r="E51" s="73">
        <v>0</v>
      </c>
      <c r="F51" s="73">
        <v>0</v>
      </c>
      <c r="G51" s="74">
        <v>0</v>
      </c>
      <c r="H51" s="37">
        <f t="shared" si="6"/>
        <v>0</v>
      </c>
      <c r="I51" s="52"/>
      <c r="J51" s="52"/>
    </row>
    <row r="52" spans="2:10" s="42" customFormat="1" x14ac:dyDescent="0.3">
      <c r="B52" s="45" t="s">
        <v>82</v>
      </c>
      <c r="C52" s="7" t="s">
        <v>137</v>
      </c>
      <c r="D52" s="39">
        <v>5000</v>
      </c>
      <c r="E52" s="39">
        <v>2400</v>
      </c>
      <c r="F52" s="39">
        <v>2400</v>
      </c>
      <c r="G52" s="36">
        <v>2400</v>
      </c>
      <c r="H52" s="38">
        <f t="shared" si="6"/>
        <v>48</v>
      </c>
      <c r="I52" s="53">
        <f t="shared" si="7"/>
        <v>100</v>
      </c>
      <c r="J52" s="53">
        <f t="shared" si="8"/>
        <v>100</v>
      </c>
    </row>
    <row r="53" spans="2:10" x14ac:dyDescent="0.3">
      <c r="B53" s="29" t="s">
        <v>84</v>
      </c>
      <c r="C53" s="8" t="s">
        <v>83</v>
      </c>
      <c r="D53" s="73">
        <v>3500</v>
      </c>
      <c r="E53" s="73">
        <v>2400</v>
      </c>
      <c r="F53" s="73">
        <v>2400</v>
      </c>
      <c r="G53" s="74">
        <v>2400</v>
      </c>
      <c r="H53" s="37">
        <f t="shared" si="6"/>
        <v>68.571428571428569</v>
      </c>
      <c r="I53" s="52">
        <f t="shared" si="7"/>
        <v>100</v>
      </c>
      <c r="J53" s="52">
        <f t="shared" si="8"/>
        <v>100</v>
      </c>
    </row>
    <row r="54" spans="2:10" ht="15.6" customHeight="1" x14ac:dyDescent="0.3">
      <c r="B54" s="29">
        <v>3433</v>
      </c>
      <c r="C54" s="8" t="s">
        <v>163</v>
      </c>
      <c r="D54" s="73">
        <v>1500</v>
      </c>
      <c r="E54" s="73">
        <v>0</v>
      </c>
      <c r="F54" s="73">
        <v>0</v>
      </c>
      <c r="G54" s="74">
        <v>0</v>
      </c>
      <c r="H54" s="37">
        <f t="shared" si="6"/>
        <v>0</v>
      </c>
      <c r="I54" s="52"/>
      <c r="J54" s="52"/>
    </row>
    <row r="55" spans="2:10" s="42" customFormat="1" ht="26.4" x14ac:dyDescent="0.3">
      <c r="B55" s="45" t="s">
        <v>85</v>
      </c>
      <c r="C55" s="7" t="s">
        <v>138</v>
      </c>
      <c r="D55" s="39">
        <v>39179</v>
      </c>
      <c r="E55" s="39">
        <v>29000</v>
      </c>
      <c r="F55" s="39">
        <v>29000</v>
      </c>
      <c r="G55" s="36">
        <v>29000</v>
      </c>
      <c r="H55" s="38">
        <f t="shared" si="6"/>
        <v>74.019245003700959</v>
      </c>
      <c r="I55" s="53">
        <f t="shared" si="7"/>
        <v>100</v>
      </c>
      <c r="J55" s="53">
        <f t="shared" si="8"/>
        <v>100</v>
      </c>
    </row>
    <row r="56" spans="2:10" ht="13.8" customHeight="1" x14ac:dyDescent="0.3">
      <c r="B56" s="29" t="s">
        <v>87</v>
      </c>
      <c r="C56" s="8" t="s">
        <v>139</v>
      </c>
      <c r="D56" s="73">
        <v>4500</v>
      </c>
      <c r="E56" s="73">
        <v>6000</v>
      </c>
      <c r="F56" s="73">
        <v>6000</v>
      </c>
      <c r="G56" s="74">
        <v>6000</v>
      </c>
      <c r="H56" s="37">
        <f t="shared" si="6"/>
        <v>133.33333333333331</v>
      </c>
      <c r="I56" s="52">
        <f t="shared" si="7"/>
        <v>100</v>
      </c>
      <c r="J56" s="52">
        <f t="shared" si="8"/>
        <v>100</v>
      </c>
    </row>
    <row r="57" spans="2:10" ht="14.4" customHeight="1" x14ac:dyDescent="0.3">
      <c r="B57" s="29" t="s">
        <v>89</v>
      </c>
      <c r="C57" s="8" t="s">
        <v>88</v>
      </c>
      <c r="D57" s="73">
        <v>34679</v>
      </c>
      <c r="E57" s="73">
        <v>23000</v>
      </c>
      <c r="F57" s="73">
        <v>23000</v>
      </c>
      <c r="G57" s="74">
        <v>23000</v>
      </c>
      <c r="H57" s="37">
        <f t="shared" si="6"/>
        <v>66.32255832059748</v>
      </c>
      <c r="I57" s="52">
        <f t="shared" si="7"/>
        <v>100</v>
      </c>
      <c r="J57" s="52">
        <f t="shared" si="8"/>
        <v>100</v>
      </c>
    </row>
    <row r="58" spans="2:10" x14ac:dyDescent="0.3">
      <c r="B58" s="59" t="s">
        <v>120</v>
      </c>
      <c r="C58" s="60" t="s">
        <v>124</v>
      </c>
      <c r="D58" s="72">
        <v>107000</v>
      </c>
      <c r="E58" s="72">
        <v>172000</v>
      </c>
      <c r="F58" s="72">
        <v>151000</v>
      </c>
      <c r="G58" s="72">
        <v>151000</v>
      </c>
      <c r="H58" s="63">
        <f t="shared" ref="H58:H80" si="9">+E58/D58*100</f>
        <v>160.74766355140187</v>
      </c>
      <c r="I58" s="64">
        <f t="shared" ref="I58:I80" si="10">+F58/E58*100</f>
        <v>87.79069767441861</v>
      </c>
      <c r="J58" s="64">
        <f t="shared" ref="J58:J77" si="11">+G58/F58*100</f>
        <v>100</v>
      </c>
    </row>
    <row r="59" spans="2:10" s="42" customFormat="1" x14ac:dyDescent="0.3">
      <c r="B59" s="45" t="s">
        <v>39</v>
      </c>
      <c r="C59" s="7" t="s">
        <v>38</v>
      </c>
      <c r="D59" s="39">
        <v>20000</v>
      </c>
      <c r="E59" s="39"/>
      <c r="F59" s="39"/>
      <c r="G59" s="36"/>
      <c r="H59" s="38">
        <f t="shared" si="9"/>
        <v>0</v>
      </c>
      <c r="I59" s="53"/>
      <c r="J59" s="53"/>
    </row>
    <row r="60" spans="2:10" x14ac:dyDescent="0.3">
      <c r="B60" s="29" t="s">
        <v>104</v>
      </c>
      <c r="C60" s="8" t="s">
        <v>38</v>
      </c>
      <c r="D60" s="73">
        <v>20000</v>
      </c>
      <c r="E60" s="73"/>
      <c r="F60" s="73"/>
      <c r="G60" s="74"/>
      <c r="H60" s="37">
        <f t="shared" si="9"/>
        <v>0</v>
      </c>
      <c r="I60" s="52"/>
      <c r="J60" s="52"/>
    </row>
    <row r="61" spans="2:10" s="42" customFormat="1" x14ac:dyDescent="0.3">
      <c r="B61" s="45" t="s">
        <v>44</v>
      </c>
      <c r="C61" s="7" t="s">
        <v>15</v>
      </c>
      <c r="D61" s="39">
        <v>5000</v>
      </c>
      <c r="E61" s="39">
        <v>3000</v>
      </c>
      <c r="F61" s="39">
        <v>3000</v>
      </c>
      <c r="G61" s="36">
        <v>3000</v>
      </c>
      <c r="H61" s="38">
        <f t="shared" si="9"/>
        <v>60</v>
      </c>
      <c r="I61" s="53">
        <f t="shared" si="10"/>
        <v>100</v>
      </c>
      <c r="J61" s="53">
        <f t="shared" si="11"/>
        <v>100</v>
      </c>
    </row>
    <row r="62" spans="2:10" x14ac:dyDescent="0.3">
      <c r="B62" s="29" t="s">
        <v>45</v>
      </c>
      <c r="C62" s="8" t="s">
        <v>16</v>
      </c>
      <c r="D62" s="73">
        <v>3000</v>
      </c>
      <c r="E62" s="73"/>
      <c r="F62" s="73"/>
      <c r="G62" s="74"/>
      <c r="H62" s="37">
        <f t="shared" si="9"/>
        <v>0</v>
      </c>
      <c r="I62" s="53"/>
      <c r="J62" s="53"/>
    </row>
    <row r="63" spans="2:10" x14ac:dyDescent="0.3">
      <c r="B63" s="29" t="s">
        <v>49</v>
      </c>
      <c r="C63" s="8" t="s">
        <v>48</v>
      </c>
      <c r="D63" s="73">
        <v>2000</v>
      </c>
      <c r="E63" s="73">
        <v>3000</v>
      </c>
      <c r="F63" s="73">
        <v>3000</v>
      </c>
      <c r="G63" s="74">
        <v>3000</v>
      </c>
      <c r="H63" s="37">
        <f t="shared" si="9"/>
        <v>150</v>
      </c>
      <c r="I63" s="53">
        <f t="shared" si="10"/>
        <v>100</v>
      </c>
      <c r="J63" s="53">
        <f t="shared" si="11"/>
        <v>100</v>
      </c>
    </row>
    <row r="64" spans="2:10" s="42" customFormat="1" x14ac:dyDescent="0.3">
      <c r="B64" s="45" t="s">
        <v>50</v>
      </c>
      <c r="C64" s="7" t="s">
        <v>134</v>
      </c>
      <c r="D64" s="39">
        <v>24000</v>
      </c>
      <c r="E64" s="39">
        <v>42000</v>
      </c>
      <c r="F64" s="39">
        <v>39000</v>
      </c>
      <c r="G64" s="36">
        <v>39000</v>
      </c>
      <c r="H64" s="38">
        <f t="shared" si="9"/>
        <v>175</v>
      </c>
      <c r="I64" s="53">
        <f t="shared" si="10"/>
        <v>92.857142857142861</v>
      </c>
      <c r="J64" s="53">
        <f t="shared" si="11"/>
        <v>100</v>
      </c>
    </row>
    <row r="65" spans="2:10" x14ac:dyDescent="0.3">
      <c r="B65" s="29" t="s">
        <v>52</v>
      </c>
      <c r="C65" s="8" t="s">
        <v>51</v>
      </c>
      <c r="D65" s="73">
        <v>1000</v>
      </c>
      <c r="E65" s="73">
        <v>22000</v>
      </c>
      <c r="F65" s="73">
        <v>19000</v>
      </c>
      <c r="G65" s="74">
        <v>19000</v>
      </c>
      <c r="H65" s="37">
        <f t="shared" si="9"/>
        <v>2200</v>
      </c>
      <c r="I65" s="53">
        <f t="shared" si="10"/>
        <v>86.36363636363636</v>
      </c>
      <c r="J65" s="53">
        <f t="shared" si="11"/>
        <v>100</v>
      </c>
    </row>
    <row r="66" spans="2:10" x14ac:dyDescent="0.3">
      <c r="B66" s="29" t="s">
        <v>56</v>
      </c>
      <c r="C66" s="8" t="s">
        <v>55</v>
      </c>
      <c r="D66" s="73">
        <v>5000</v>
      </c>
      <c r="E66" s="73"/>
      <c r="F66" s="73"/>
      <c r="G66" s="74"/>
      <c r="H66" s="37">
        <f t="shared" si="9"/>
        <v>0</v>
      </c>
      <c r="I66" s="53"/>
      <c r="J66" s="53"/>
    </row>
    <row r="67" spans="2:10" ht="26.4" x14ac:dyDescent="0.3">
      <c r="B67" s="29" t="s">
        <v>127</v>
      </c>
      <c r="C67" s="8" t="s">
        <v>129</v>
      </c>
      <c r="D67" s="73">
        <v>8000</v>
      </c>
      <c r="E67" s="73">
        <v>13000</v>
      </c>
      <c r="F67" s="73">
        <v>13000</v>
      </c>
      <c r="G67" s="74">
        <v>13000</v>
      </c>
      <c r="H67" s="37">
        <f t="shared" si="9"/>
        <v>162.5</v>
      </c>
      <c r="I67" s="53">
        <f t="shared" si="10"/>
        <v>100</v>
      </c>
      <c r="J67" s="53">
        <f t="shared" si="11"/>
        <v>100</v>
      </c>
    </row>
    <row r="68" spans="2:10" x14ac:dyDescent="0.3">
      <c r="B68" s="29" t="s">
        <v>58</v>
      </c>
      <c r="C68" s="8" t="s">
        <v>57</v>
      </c>
      <c r="D68" s="73">
        <v>10000</v>
      </c>
      <c r="E68" s="73">
        <v>7000</v>
      </c>
      <c r="F68" s="73">
        <v>7000</v>
      </c>
      <c r="G68" s="74">
        <v>7000</v>
      </c>
      <c r="H68" s="37">
        <f t="shared" si="9"/>
        <v>70</v>
      </c>
      <c r="I68" s="53">
        <f t="shared" si="10"/>
        <v>100</v>
      </c>
      <c r="J68" s="53">
        <f t="shared" si="11"/>
        <v>100</v>
      </c>
    </row>
    <row r="69" spans="2:10" s="42" customFormat="1" x14ac:dyDescent="0.3">
      <c r="B69" s="45" t="s">
        <v>61</v>
      </c>
      <c r="C69" s="7" t="s">
        <v>136</v>
      </c>
      <c r="D69" s="39">
        <v>45000</v>
      </c>
      <c r="E69" s="39">
        <v>12000</v>
      </c>
      <c r="F69" s="39">
        <v>9000</v>
      </c>
      <c r="G69" s="36">
        <v>9000</v>
      </c>
      <c r="H69" s="38">
        <f t="shared" si="9"/>
        <v>26.666666666666668</v>
      </c>
      <c r="I69" s="53">
        <f t="shared" si="10"/>
        <v>75</v>
      </c>
      <c r="J69" s="53">
        <f t="shared" si="11"/>
        <v>100</v>
      </c>
    </row>
    <row r="70" spans="2:10" x14ac:dyDescent="0.3">
      <c r="B70" s="29" t="s">
        <v>170</v>
      </c>
      <c r="C70" s="8" t="s">
        <v>161</v>
      </c>
      <c r="D70" s="73">
        <v>5000</v>
      </c>
      <c r="E70" s="73"/>
      <c r="F70" s="73"/>
      <c r="G70" s="74"/>
      <c r="H70" s="37">
        <f t="shared" si="9"/>
        <v>0</v>
      </c>
      <c r="I70" s="53"/>
      <c r="J70" s="53"/>
    </row>
    <row r="71" spans="2:10" x14ac:dyDescent="0.3">
      <c r="B71" s="29" t="s">
        <v>67</v>
      </c>
      <c r="C71" s="8" t="s">
        <v>66</v>
      </c>
      <c r="D71" s="73">
        <v>2000</v>
      </c>
      <c r="E71" s="73"/>
      <c r="F71" s="73"/>
      <c r="G71" s="74"/>
      <c r="H71" s="37">
        <f t="shared" si="9"/>
        <v>0</v>
      </c>
      <c r="I71" s="53"/>
      <c r="J71" s="53"/>
    </row>
    <row r="72" spans="2:10" x14ac:dyDescent="0.3">
      <c r="B72" s="29" t="s">
        <v>73</v>
      </c>
      <c r="C72" s="8" t="s">
        <v>72</v>
      </c>
      <c r="D72" s="73">
        <v>18000</v>
      </c>
      <c r="E72" s="73">
        <v>7000</v>
      </c>
      <c r="F72" s="73">
        <v>7000</v>
      </c>
      <c r="G72" s="74">
        <v>7000</v>
      </c>
      <c r="H72" s="37">
        <f t="shared" si="9"/>
        <v>38.888888888888893</v>
      </c>
      <c r="I72" s="53">
        <f t="shared" si="10"/>
        <v>100</v>
      </c>
      <c r="J72" s="53">
        <f t="shared" si="11"/>
        <v>100</v>
      </c>
    </row>
    <row r="73" spans="2:10" x14ac:dyDescent="0.3">
      <c r="B73" s="29" t="s">
        <v>75</v>
      </c>
      <c r="C73" s="8" t="s">
        <v>74</v>
      </c>
      <c r="D73" s="73">
        <v>20000</v>
      </c>
      <c r="E73" s="73">
        <v>5000</v>
      </c>
      <c r="F73" s="73">
        <v>2000</v>
      </c>
      <c r="G73" s="74">
        <v>2000</v>
      </c>
      <c r="H73" s="37">
        <f t="shared" si="9"/>
        <v>25</v>
      </c>
      <c r="I73" s="53">
        <f t="shared" si="10"/>
        <v>40</v>
      </c>
      <c r="J73" s="53">
        <f t="shared" si="11"/>
        <v>100</v>
      </c>
    </row>
    <row r="74" spans="2:10" s="42" customFormat="1" x14ac:dyDescent="0.3">
      <c r="B74" s="45" t="s">
        <v>76</v>
      </c>
      <c r="C74" s="7" t="s">
        <v>125</v>
      </c>
      <c r="D74" s="39">
        <v>1000</v>
      </c>
      <c r="E74" s="39"/>
      <c r="F74" s="39"/>
      <c r="G74" s="36"/>
      <c r="H74" s="38">
        <f t="shared" si="9"/>
        <v>0</v>
      </c>
      <c r="I74" s="53"/>
      <c r="J74" s="53"/>
    </row>
    <row r="75" spans="2:10" x14ac:dyDescent="0.3">
      <c r="B75" s="29" t="s">
        <v>128</v>
      </c>
      <c r="C75" s="8" t="s">
        <v>125</v>
      </c>
      <c r="D75" s="73">
        <v>1000</v>
      </c>
      <c r="E75" s="73"/>
      <c r="F75" s="73"/>
      <c r="G75" s="74"/>
      <c r="H75" s="37">
        <f t="shared" si="9"/>
        <v>0</v>
      </c>
      <c r="I75" s="53"/>
      <c r="J75" s="53"/>
    </row>
    <row r="76" spans="2:10" s="42" customFormat="1" ht="26.4" x14ac:dyDescent="0.3">
      <c r="B76" s="45" t="s">
        <v>85</v>
      </c>
      <c r="C76" s="7" t="s">
        <v>138</v>
      </c>
      <c r="D76" s="39"/>
      <c r="E76" s="39">
        <v>100000</v>
      </c>
      <c r="F76" s="39">
        <v>100000</v>
      </c>
      <c r="G76" s="36">
        <v>100000</v>
      </c>
      <c r="H76" s="38"/>
      <c r="I76" s="53">
        <f t="shared" si="10"/>
        <v>100</v>
      </c>
      <c r="J76" s="53">
        <f t="shared" si="11"/>
        <v>100</v>
      </c>
    </row>
    <row r="77" spans="2:10" ht="17.399999999999999" customHeight="1" x14ac:dyDescent="0.3">
      <c r="B77" s="29" t="s">
        <v>89</v>
      </c>
      <c r="C77" s="8" t="s">
        <v>88</v>
      </c>
      <c r="D77" s="73"/>
      <c r="E77" s="73">
        <v>100000</v>
      </c>
      <c r="F77" s="73">
        <v>100000</v>
      </c>
      <c r="G77" s="74">
        <v>100000</v>
      </c>
      <c r="H77" s="37"/>
      <c r="I77" s="53">
        <f t="shared" si="10"/>
        <v>100</v>
      </c>
      <c r="J77" s="53">
        <f t="shared" si="11"/>
        <v>100</v>
      </c>
    </row>
    <row r="78" spans="2:10" s="42" customFormat="1" x14ac:dyDescent="0.3">
      <c r="B78" s="45" t="s">
        <v>171</v>
      </c>
      <c r="C78" s="7" t="s">
        <v>166</v>
      </c>
      <c r="D78" s="39">
        <v>12000</v>
      </c>
      <c r="E78" s="39">
        <v>15000</v>
      </c>
      <c r="F78" s="39"/>
      <c r="G78" s="36"/>
      <c r="H78" s="38">
        <f t="shared" si="9"/>
        <v>125</v>
      </c>
      <c r="I78" s="53">
        <f t="shared" si="10"/>
        <v>0</v>
      </c>
      <c r="J78" s="53"/>
    </row>
    <row r="79" spans="2:10" x14ac:dyDescent="0.3">
      <c r="B79" s="29" t="s">
        <v>172</v>
      </c>
      <c r="C79" s="8" t="s">
        <v>167</v>
      </c>
      <c r="D79" s="73">
        <v>2000</v>
      </c>
      <c r="E79" s="73"/>
      <c r="F79" s="73"/>
      <c r="G79" s="74"/>
      <c r="H79" s="37">
        <f t="shared" si="9"/>
        <v>0</v>
      </c>
      <c r="I79" s="53"/>
      <c r="J79" s="53"/>
    </row>
    <row r="80" spans="2:10" ht="15.6" customHeight="1" x14ac:dyDescent="0.3">
      <c r="B80" s="29" t="s">
        <v>173</v>
      </c>
      <c r="C80" s="8" t="s">
        <v>168</v>
      </c>
      <c r="D80" s="73">
        <v>10000</v>
      </c>
      <c r="E80" s="73">
        <v>15000</v>
      </c>
      <c r="F80" s="73"/>
      <c r="G80" s="74"/>
      <c r="H80" s="37">
        <f t="shared" si="9"/>
        <v>150</v>
      </c>
      <c r="I80" s="53">
        <f t="shared" si="10"/>
        <v>0</v>
      </c>
      <c r="J80" s="53"/>
    </row>
  </sheetData>
  <autoFilter ref="B6:J62" xr:uid="{00000000-0009-0000-0000-000004000000}">
    <filterColumn colId="0" showButton="0"/>
  </autoFilter>
  <mergeCells count="4">
    <mergeCell ref="B4:I4"/>
    <mergeCell ref="B6:C6"/>
    <mergeCell ref="B7:C7"/>
    <mergeCell ref="B2:I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rashoda'!Print_Area</vt:lpstr>
      <vt:lpstr>'POSEBNI DIO'!Print_Area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Danijela Crnolatec</cp:lastModifiedBy>
  <cp:lastPrinted>2025-12-26T16:33:59Z</cp:lastPrinted>
  <dcterms:created xsi:type="dcterms:W3CDTF">2022-08-12T12:51:27Z</dcterms:created>
  <dcterms:modified xsi:type="dcterms:W3CDTF">2025-12-29T08:25:46Z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